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36520" yWindow="-5740" windowWidth="35440" windowHeight="28200" tabRatio="500"/>
  </bookViews>
  <sheets>
    <sheet name="Jordan (L)" sheetId="1" r:id="rId1"/>
  </sheets>
  <definedNames>
    <definedName name="_xlnm.Print_Area" localSheetId="0">'Jordan (L)'!$A$1:$F$150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6" i="1" l="1"/>
  <c r="F156" i="1"/>
  <c r="D157" i="1"/>
  <c r="F157" i="1"/>
  <c r="D158" i="1"/>
  <c r="F158" i="1"/>
  <c r="F159" i="1"/>
  <c r="B162" i="1"/>
  <c r="C162" i="1"/>
  <c r="D162" i="1"/>
  <c r="F162" i="1"/>
  <c r="B163" i="1"/>
  <c r="C163" i="1"/>
  <c r="D163" i="1"/>
  <c r="F163" i="1"/>
  <c r="B164" i="1"/>
  <c r="C164" i="1"/>
  <c r="D164" i="1"/>
  <c r="F164" i="1"/>
  <c r="F165" i="1"/>
  <c r="D168" i="1"/>
  <c r="F168" i="1"/>
  <c r="D169" i="1"/>
  <c r="F169" i="1"/>
  <c r="F170" i="1"/>
  <c r="D173" i="1"/>
  <c r="F173" i="1"/>
  <c r="D174" i="1"/>
  <c r="F174" i="1"/>
  <c r="F175" i="1"/>
  <c r="D178" i="1"/>
  <c r="F178" i="1"/>
  <c r="D179" i="1"/>
  <c r="F179" i="1"/>
  <c r="F180" i="1"/>
  <c r="D183" i="1"/>
  <c r="F183" i="1"/>
  <c r="D184" i="1"/>
  <c r="F184" i="1"/>
  <c r="F185" i="1"/>
  <c r="D188" i="1"/>
  <c r="F188" i="1"/>
  <c r="D189" i="1"/>
  <c r="F189" i="1"/>
  <c r="F190" i="1"/>
  <c r="D193" i="1"/>
  <c r="F193" i="1"/>
  <c r="D194" i="1"/>
  <c r="F194" i="1"/>
  <c r="D195" i="1"/>
  <c r="F195" i="1"/>
  <c r="D196" i="1"/>
  <c r="F196" i="1"/>
  <c r="F197" i="1"/>
  <c r="F198" i="1"/>
  <c r="D159" i="1"/>
  <c r="D165" i="1"/>
  <c r="D170" i="1"/>
  <c r="D175" i="1"/>
  <c r="D180" i="1"/>
  <c r="D185" i="1"/>
  <c r="D190" i="1"/>
  <c r="D197" i="1"/>
  <c r="D198" i="1"/>
  <c r="D199" i="1"/>
  <c r="E159" i="1"/>
  <c r="E165" i="1"/>
  <c r="E170" i="1"/>
  <c r="E175" i="1"/>
  <c r="E180" i="1"/>
  <c r="E185" i="1"/>
  <c r="E190" i="1"/>
  <c r="E197" i="1"/>
  <c r="E198" i="1"/>
  <c r="E199" i="1"/>
  <c r="F199" i="1"/>
  <c r="F200" i="1"/>
  <c r="E200" i="1"/>
  <c r="D200" i="1"/>
  <c r="A164" i="1"/>
  <c r="A163" i="1"/>
  <c r="A162" i="1"/>
  <c r="D105" i="1"/>
  <c r="F105" i="1"/>
  <c r="D106" i="1"/>
  <c r="F106" i="1"/>
  <c r="D107" i="1"/>
  <c r="F107" i="1"/>
  <c r="D108" i="1"/>
  <c r="F108" i="1"/>
  <c r="F109" i="1"/>
  <c r="B112" i="1"/>
  <c r="D112" i="1"/>
  <c r="F112" i="1"/>
  <c r="B113" i="1"/>
  <c r="D113" i="1"/>
  <c r="F113" i="1"/>
  <c r="B114" i="1"/>
  <c r="D114" i="1"/>
  <c r="F114" i="1"/>
  <c r="B115" i="1"/>
  <c r="D115" i="1"/>
  <c r="F115" i="1"/>
  <c r="F116" i="1"/>
  <c r="D119" i="1"/>
  <c r="F119" i="1"/>
  <c r="D120" i="1"/>
  <c r="F120" i="1"/>
  <c r="F121" i="1"/>
  <c r="D124" i="1"/>
  <c r="F124" i="1"/>
  <c r="D125" i="1"/>
  <c r="F125" i="1"/>
  <c r="D126" i="1"/>
  <c r="F126" i="1"/>
  <c r="F127" i="1"/>
  <c r="D130" i="1"/>
  <c r="F130" i="1"/>
  <c r="D131" i="1"/>
  <c r="F131" i="1"/>
  <c r="F132" i="1"/>
  <c r="D135" i="1"/>
  <c r="F135" i="1"/>
  <c r="D136" i="1"/>
  <c r="F136" i="1"/>
  <c r="F137" i="1"/>
  <c r="D140" i="1"/>
  <c r="F140" i="1"/>
  <c r="D141" i="1"/>
  <c r="F141" i="1"/>
  <c r="F142" i="1"/>
  <c r="D145" i="1"/>
  <c r="F145" i="1"/>
  <c r="D146" i="1"/>
  <c r="F146" i="1"/>
  <c r="F147" i="1"/>
  <c r="F148" i="1"/>
  <c r="D109" i="1"/>
  <c r="D116" i="1"/>
  <c r="D121" i="1"/>
  <c r="D127" i="1"/>
  <c r="D132" i="1"/>
  <c r="D137" i="1"/>
  <c r="D142" i="1"/>
  <c r="D147" i="1"/>
  <c r="D148" i="1"/>
  <c r="D149" i="1"/>
  <c r="E109" i="1"/>
  <c r="E116" i="1"/>
  <c r="E121" i="1"/>
  <c r="E127" i="1"/>
  <c r="E132" i="1"/>
  <c r="E137" i="1"/>
  <c r="E142" i="1"/>
  <c r="E147" i="1"/>
  <c r="E148" i="1"/>
  <c r="E149" i="1"/>
  <c r="F149" i="1"/>
  <c r="F150" i="1"/>
  <c r="E150" i="1"/>
  <c r="D150" i="1"/>
  <c r="A115" i="1"/>
  <c r="A114" i="1"/>
  <c r="A113" i="1"/>
  <c r="A112" i="1"/>
  <c r="D63" i="1"/>
  <c r="E63" i="1"/>
  <c r="F63" i="1"/>
  <c r="D64" i="1"/>
  <c r="E64" i="1"/>
  <c r="F64" i="1"/>
  <c r="D65" i="1"/>
  <c r="F65" i="1"/>
  <c r="D66" i="1"/>
  <c r="F66" i="1"/>
  <c r="D67" i="1"/>
  <c r="F67" i="1"/>
  <c r="D68" i="1"/>
  <c r="F68" i="1"/>
  <c r="F69" i="1"/>
  <c r="D84" i="1"/>
  <c r="F84" i="1"/>
  <c r="D85" i="1"/>
  <c r="F85" i="1"/>
  <c r="D86" i="1"/>
  <c r="F86" i="1"/>
  <c r="D87" i="1"/>
  <c r="F87" i="1"/>
  <c r="D88" i="1"/>
  <c r="F88" i="1"/>
  <c r="F89" i="1"/>
  <c r="D92" i="1"/>
  <c r="F92" i="1"/>
  <c r="D93" i="1"/>
  <c r="F93" i="1"/>
  <c r="D94" i="1"/>
  <c r="F94" i="1"/>
  <c r="F95" i="1"/>
  <c r="D78" i="1"/>
  <c r="F78" i="1"/>
  <c r="D79" i="1"/>
  <c r="F79" i="1"/>
  <c r="D80" i="1"/>
  <c r="F80" i="1"/>
  <c r="F81" i="1"/>
  <c r="D72" i="1"/>
  <c r="F72" i="1"/>
  <c r="D73" i="1"/>
  <c r="F73" i="1"/>
  <c r="D74" i="1"/>
  <c r="F74" i="1"/>
  <c r="F75" i="1"/>
  <c r="B56" i="1"/>
  <c r="D56" i="1"/>
  <c r="F56" i="1"/>
  <c r="B57" i="1"/>
  <c r="D57" i="1"/>
  <c r="F57" i="1"/>
  <c r="B58" i="1"/>
  <c r="D58" i="1"/>
  <c r="F58" i="1"/>
  <c r="D59" i="1"/>
  <c r="F59" i="1"/>
  <c r="F60" i="1"/>
  <c r="D49" i="1"/>
  <c r="F49" i="1"/>
  <c r="D50" i="1"/>
  <c r="F50" i="1"/>
  <c r="D51" i="1"/>
  <c r="F51" i="1"/>
  <c r="D52" i="1"/>
  <c r="F52" i="1"/>
  <c r="F53" i="1"/>
  <c r="B27" i="1"/>
  <c r="C27" i="1"/>
  <c r="D27" i="1"/>
  <c r="F27" i="1"/>
  <c r="B28" i="1"/>
  <c r="C28" i="1"/>
  <c r="D28" i="1"/>
  <c r="F28" i="1"/>
  <c r="B29" i="1"/>
  <c r="C29" i="1"/>
  <c r="D29" i="1"/>
  <c r="F29" i="1"/>
  <c r="B30" i="1"/>
  <c r="C30" i="1"/>
  <c r="D30" i="1"/>
  <c r="F30" i="1"/>
  <c r="B31" i="1"/>
  <c r="C31" i="1"/>
  <c r="D31" i="1"/>
  <c r="F31" i="1"/>
  <c r="B32" i="1"/>
  <c r="C32" i="1"/>
  <c r="D32" i="1"/>
  <c r="F32" i="1"/>
  <c r="B33" i="1"/>
  <c r="C33" i="1"/>
  <c r="D33" i="1"/>
  <c r="F33" i="1"/>
  <c r="B34" i="1"/>
  <c r="C34" i="1"/>
  <c r="D34" i="1"/>
  <c r="F34" i="1"/>
  <c r="B35" i="1"/>
  <c r="C35" i="1"/>
  <c r="D35" i="1"/>
  <c r="F35" i="1"/>
  <c r="B36" i="1"/>
  <c r="C36" i="1"/>
  <c r="D36" i="1"/>
  <c r="F36" i="1"/>
  <c r="B37" i="1"/>
  <c r="C37" i="1"/>
  <c r="D37" i="1"/>
  <c r="F37" i="1"/>
  <c r="B38" i="1"/>
  <c r="C38" i="1"/>
  <c r="D38" i="1"/>
  <c r="F38" i="1"/>
  <c r="B39" i="1"/>
  <c r="C39" i="1"/>
  <c r="D39" i="1"/>
  <c r="F39" i="1"/>
  <c r="B40" i="1"/>
  <c r="C40" i="1"/>
  <c r="D40" i="1"/>
  <c r="F40" i="1"/>
  <c r="B41" i="1"/>
  <c r="C41" i="1"/>
  <c r="D41" i="1"/>
  <c r="F41" i="1"/>
  <c r="B42" i="1"/>
  <c r="C42" i="1"/>
  <c r="D42" i="1"/>
  <c r="F42" i="1"/>
  <c r="B43" i="1"/>
  <c r="C43" i="1"/>
  <c r="D43" i="1"/>
  <c r="F43" i="1"/>
  <c r="B44" i="1"/>
  <c r="C44" i="1"/>
  <c r="D44" i="1"/>
  <c r="F44" i="1"/>
  <c r="B45" i="1"/>
  <c r="C45" i="1"/>
  <c r="D45" i="1"/>
  <c r="F45" i="1"/>
  <c r="F46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F24" i="1"/>
  <c r="F96" i="1"/>
  <c r="D69" i="1"/>
  <c r="D89" i="1"/>
  <c r="D95" i="1"/>
  <c r="D81" i="1"/>
  <c r="D75" i="1"/>
  <c r="D60" i="1"/>
  <c r="D53" i="1"/>
  <c r="D46" i="1"/>
  <c r="D24" i="1"/>
  <c r="D96" i="1"/>
  <c r="D97" i="1"/>
  <c r="E69" i="1"/>
  <c r="E89" i="1"/>
  <c r="E95" i="1"/>
  <c r="E81" i="1"/>
  <c r="E75" i="1"/>
  <c r="E60" i="1"/>
  <c r="E53" i="1"/>
  <c r="E46" i="1"/>
  <c r="E24" i="1"/>
  <c r="E96" i="1"/>
  <c r="E97" i="1"/>
  <c r="F97" i="1"/>
  <c r="D98" i="1"/>
  <c r="F98" i="1"/>
  <c r="F99" i="1"/>
  <c r="E99" i="1"/>
  <c r="D99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</calcChain>
</file>

<file path=xl/sharedStrings.xml><?xml version="1.0" encoding="utf-8"?>
<sst xmlns="http://schemas.openxmlformats.org/spreadsheetml/2006/main" count="107" uniqueCount="55">
  <si>
    <t>PREDICT-2 Jordan Year 2 Budget - ECOHEALTH ALLIANCE subagreement</t>
  </si>
  <si>
    <t>EXPENSE DESCRIPTION</t>
  </si>
  <si>
    <t xml:space="preserve"> UNIT COST / ANNUAL RATE </t>
  </si>
  <si>
    <t>UNIT # / LOE %</t>
  </si>
  <si>
    <t xml:space="preserve"> USAID Funded </t>
  </si>
  <si>
    <t xml:space="preserve"> Cost Share </t>
  </si>
  <si>
    <t xml:space="preserve">  Year 2 Total   </t>
  </si>
  <si>
    <t>Salaries</t>
  </si>
  <si>
    <t>Salaries Total</t>
  </si>
  <si>
    <t>Fringe Benefits</t>
  </si>
  <si>
    <t>Fringe Benefits Total</t>
  </si>
  <si>
    <t>Domestic Travel</t>
  </si>
  <si>
    <t>Total Domestic Travel</t>
  </si>
  <si>
    <t>International Travel</t>
  </si>
  <si>
    <t>MODELING &amp; ANALYTICS LEAD/INSTITUTIONAL LEAD (Peter Daszak) to Jordan</t>
  </si>
  <si>
    <t>Scoping vist/meetings with in-country partners, Jordan (2 travellers)</t>
  </si>
  <si>
    <t>Sampling trip, Jordan (2 travellers)</t>
  </si>
  <si>
    <t>Total International Travel</t>
  </si>
  <si>
    <t>Contractual</t>
  </si>
  <si>
    <t>TBN Subagreement #1 -- lab/field work</t>
  </si>
  <si>
    <t>TBN Subagreement #2 -- human behavioral work</t>
  </si>
  <si>
    <t>TBN Field technician/consultant</t>
  </si>
  <si>
    <t>Total Contractual</t>
  </si>
  <si>
    <t>Equipment</t>
  </si>
  <si>
    <t>Total Equipment</t>
  </si>
  <si>
    <t>Diagnostics</t>
  </si>
  <si>
    <t>$40,000 included in Columbia University subcontract</t>
  </si>
  <si>
    <t>Total Diagnostics</t>
  </si>
  <si>
    <t>Supplies</t>
  </si>
  <si>
    <t>Supplies (purchased in US, shipped to Jordan)</t>
  </si>
  <si>
    <t>Sample shipping costs</t>
  </si>
  <si>
    <t>Total Supplies</t>
  </si>
  <si>
    <t>Other Costs</t>
  </si>
  <si>
    <t>Shipping for samples</t>
  </si>
  <si>
    <t>Total Other Costs</t>
  </si>
  <si>
    <t>Total Direct Costs</t>
  </si>
  <si>
    <t>Indirect Costs</t>
  </si>
  <si>
    <t>Indirect Costs on Contracts &amp; Subagreements</t>
  </si>
  <si>
    <t>Total Costs</t>
  </si>
  <si>
    <t>PREDICT-2 Jordan Year 2 Budget - EHA TBN Subagreement #1</t>
  </si>
  <si>
    <t>TBN Country Coordinator</t>
  </si>
  <si>
    <t>Field technician</t>
  </si>
  <si>
    <t>Field trips (includes gas, food for 7-day sampling trip)</t>
  </si>
  <si>
    <t>Country coordinator to PREDICT meeting in TBD European city</t>
  </si>
  <si>
    <t>Country coordinator to regional meeting</t>
  </si>
  <si>
    <t xml:space="preserve"> . </t>
  </si>
  <si>
    <t>Field supplies (nets, traps, PPE)</t>
  </si>
  <si>
    <t>Indirect Costs, est</t>
  </si>
  <si>
    <t>PREDICT-2 Jordan Year 2 Budget - EHA TBN Subagreement #2</t>
  </si>
  <si>
    <t>TBN Anthropologist/Interviewer (will also perform data entry)</t>
  </si>
  <si>
    <t>Field trips (includes transportation costs, food)</t>
  </si>
  <si>
    <t>Field supplies (PPE, tablets)</t>
  </si>
  <si>
    <t>Interviewee costs</t>
  </si>
  <si>
    <t>Incentive for hospital study (passive surveillance)</t>
  </si>
  <si>
    <t>Transcription/translation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</si>
</sst>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0.0%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.0000_);_(* \(#,##0.0000\);_(* &quot;-&quot;??_);_(@_)"/>
    <numFmt numFmtId="169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mbria"/>
      <family val="1"/>
    </font>
    <font>
      <sz val="10"/>
      <color rgb="FF000000"/>
      <name val="Cambria"/>
      <family val="1"/>
    </font>
    <font>
      <sz val="10"/>
      <name val="Cambria"/>
      <family val="1"/>
    </font>
    <font>
      <b/>
      <sz val="10"/>
      <name val="Cambria"/>
      <family val="1"/>
    </font>
    <font>
      <sz val="10"/>
      <name val="Cambria"/>
      <family val="1"/>
      <scheme val="major"/>
    </font>
    <font>
      <sz val="10"/>
      <color indexed="8"/>
      <name val="Cambria"/>
      <family val="1"/>
      <scheme val="major"/>
    </font>
    <font>
      <sz val="10"/>
      <color rgb="FF000000"/>
      <name val="Cambria"/>
      <family val="1"/>
      <scheme val="major"/>
    </font>
    <font>
      <sz val="11"/>
      <color indexed="8"/>
      <name val="Calibri"/>
      <family val="2"/>
    </font>
    <font>
      <sz val="10"/>
      <color theme="1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9"/>
      <color indexed="8"/>
      <name val="Cambria"/>
      <family val="1"/>
    </font>
    <font>
      <sz val="10"/>
      <color indexed="8"/>
      <name val="Cambria"/>
      <family val="1"/>
    </font>
    <font>
      <b/>
      <i/>
      <sz val="10"/>
      <color rgb="FF000000"/>
      <name val="Cambria"/>
      <family val="1"/>
    </font>
    <font>
      <i/>
      <sz val="10"/>
      <color rgb="FF000000"/>
      <name val="Cambria"/>
      <family val="1"/>
    </font>
    <font>
      <sz val="11"/>
      <color rgb="FF000000"/>
      <name val="Calibri"/>
      <scheme val="minor"/>
    </font>
    <font>
      <sz val="10"/>
      <name val="Verdana"/>
      <family val="2"/>
    </font>
    <font>
      <sz val="9"/>
      <name val="Geneva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4">
    <xf numFmtId="0" fontId="0" fillId="0" borderId="0"/>
    <xf numFmtId="167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0" fillId="0" borderId="0"/>
    <xf numFmtId="0" fontId="1" fillId="0" borderId="0"/>
    <xf numFmtId="0" fontId="20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8" fillId="0" borderId="0"/>
    <xf numFmtId="0" fontId="2" fillId="0" borderId="0"/>
    <xf numFmtId="0" fontId="19" fillId="0" borderId="0"/>
    <xf numFmtId="9" fontId="20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164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3" borderId="0" xfId="0" applyFill="1"/>
    <xf numFmtId="0" fontId="3" fillId="4" borderId="1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4" fontId="3" fillId="0" borderId="4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3" xfId="0" applyFont="1" applyBorder="1"/>
    <xf numFmtId="164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0" fontId="3" fillId="4" borderId="3" xfId="0" applyFont="1" applyFill="1" applyBorder="1"/>
    <xf numFmtId="164" fontId="3" fillId="4" borderId="4" xfId="0" applyNumberFormat="1" applyFont="1" applyFill="1" applyBorder="1" applyAlignment="1">
      <alignment horizontal="right"/>
    </xf>
    <xf numFmtId="165" fontId="3" fillId="4" borderId="4" xfId="0" applyNumberFormat="1" applyFont="1" applyFill="1" applyBorder="1" applyAlignment="1">
      <alignment horizontal="right"/>
    </xf>
    <xf numFmtId="0" fontId="0" fillId="0" borderId="0" xfId="0" applyFill="1"/>
    <xf numFmtId="164" fontId="11" fillId="0" borderId="3" xfId="1" applyNumberFormat="1" applyFont="1" applyFill="1" applyBorder="1" applyAlignment="1">
      <alignment horizontal="right"/>
    </xf>
    <xf numFmtId="164" fontId="12" fillId="0" borderId="3" xfId="3" applyNumberFormat="1" applyFont="1" applyFill="1" applyBorder="1" applyAlignment="1">
      <alignment horizontal="right"/>
    </xf>
    <xf numFmtId="0" fontId="13" fillId="7" borderId="0" xfId="0" applyFont="1" applyFill="1"/>
    <xf numFmtId="0" fontId="13" fillId="0" borderId="0" xfId="0" applyFont="1" applyFill="1"/>
    <xf numFmtId="0" fontId="14" fillId="0" borderId="0" xfId="0" applyFont="1" applyFill="1" applyAlignment="1">
      <alignment wrapText="1"/>
    </xf>
    <xf numFmtId="0" fontId="5" fillId="7" borderId="0" xfId="0" applyFont="1" applyFill="1"/>
    <xf numFmtId="0" fontId="3" fillId="4" borderId="5" xfId="0" applyFont="1" applyFill="1" applyBorder="1"/>
    <xf numFmtId="164" fontId="3" fillId="4" borderId="6" xfId="0" applyNumberFormat="1" applyFont="1" applyFill="1" applyBorder="1" applyAlignment="1">
      <alignment horizontal="right"/>
    </xf>
    <xf numFmtId="165" fontId="3" fillId="4" borderId="6" xfId="0" applyNumberFormat="1" applyFont="1" applyFill="1" applyBorder="1" applyAlignment="1">
      <alignment horizontal="right"/>
    </xf>
    <xf numFmtId="0" fontId="15" fillId="0" borderId="3" xfId="0" applyFont="1" applyBorder="1"/>
    <xf numFmtId="164" fontId="15" fillId="0" borderId="4" xfId="0" applyNumberFormat="1" applyFont="1" applyBorder="1" applyAlignment="1">
      <alignment horizontal="right"/>
    </xf>
    <xf numFmtId="10" fontId="15" fillId="6" borderId="4" xfId="0" applyNumberFormat="1" applyFont="1" applyFill="1" applyBorder="1" applyAlignment="1">
      <alignment horizontal="right"/>
    </xf>
    <xf numFmtId="0" fontId="17" fillId="2" borderId="0" xfId="0" applyFont="1" applyFill="1"/>
    <xf numFmtId="167" fontId="17" fillId="2" borderId="0" xfId="0" applyNumberFormat="1" applyFont="1" applyFill="1"/>
    <xf numFmtId="0" fontId="5" fillId="0" borderId="3" xfId="0" applyFont="1" applyBorder="1" applyAlignment="1">
      <alignment horizontal="left"/>
    </xf>
    <xf numFmtId="164" fontId="5" fillId="0" borderId="4" xfId="0" applyNumberFormat="1" applyFont="1" applyBorder="1" applyAlignment="1">
      <alignment horizontal="right"/>
    </xf>
    <xf numFmtId="0" fontId="3" fillId="0" borderId="7" xfId="0" applyFont="1" applyBorder="1"/>
    <xf numFmtId="164" fontId="3" fillId="0" borderId="8" xfId="0" applyNumberFormat="1" applyFont="1" applyBorder="1" applyAlignment="1">
      <alignment horizontal="right"/>
    </xf>
    <xf numFmtId="165" fontId="3" fillId="0" borderId="8" xfId="0" applyNumberFormat="1" applyFont="1" applyBorder="1" applyAlignment="1">
      <alignment horizontal="right"/>
    </xf>
    <xf numFmtId="0" fontId="5" fillId="0" borderId="0" xfId="0" applyFont="1" applyFill="1"/>
    <xf numFmtId="164" fontId="16" fillId="0" borderId="4" xfId="0" applyNumberFormat="1" applyFont="1" applyBorder="1" applyAlignment="1">
      <alignment horizontal="right"/>
    </xf>
    <xf numFmtId="0" fontId="17" fillId="0" borderId="0" xfId="0" applyFont="1"/>
    <xf numFmtId="0" fontId="3" fillId="0" borderId="3" xfId="0" applyFont="1" applyFill="1" applyBorder="1"/>
    <xf numFmtId="164" fontId="3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0" fontId="4" fillId="0" borderId="3" xfId="0" applyFont="1" applyFill="1" applyBorder="1"/>
    <xf numFmtId="164" fontId="4" fillId="0" borderId="4" xfId="0" applyNumberFormat="1" applyFont="1" applyFill="1" applyBorder="1" applyAlignment="1">
      <alignment horizontal="right" vertical="center"/>
    </xf>
    <xf numFmtId="9" fontId="4" fillId="0" borderId="0" xfId="0" applyNumberFormat="1" applyFont="1" applyFill="1"/>
    <xf numFmtId="164" fontId="4" fillId="0" borderId="3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164" fontId="5" fillId="0" borderId="4" xfId="0" applyNumberFormat="1" applyFont="1" applyFill="1" applyBorder="1" applyAlignment="1">
      <alignment horizontal="right"/>
    </xf>
    <xf numFmtId="9" fontId="4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6" fillId="0" borderId="4" xfId="0" applyNumberFormat="1" applyFont="1" applyFill="1" applyBorder="1" applyAlignment="1">
      <alignment horizontal="right"/>
    </xf>
    <xf numFmtId="0" fontId="5" fillId="0" borderId="3" xfId="0" applyFont="1" applyFill="1" applyBorder="1"/>
    <xf numFmtId="0" fontId="5" fillId="0" borderId="4" xfId="0" applyFont="1" applyFill="1" applyBorder="1" applyAlignment="1">
      <alignment horizontal="right"/>
    </xf>
    <xf numFmtId="165" fontId="5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164" fontId="8" fillId="0" borderId="3" xfId="2" applyNumberFormat="1" applyFont="1" applyFill="1" applyBorder="1" applyAlignment="1">
      <alignment horizontal="right"/>
    </xf>
    <xf numFmtId="1" fontId="9" fillId="0" borderId="3" xfId="0" applyNumberFormat="1" applyFont="1" applyFill="1" applyBorder="1" applyAlignment="1">
      <alignment horizontal="right"/>
    </xf>
    <xf numFmtId="164" fontId="7" fillId="0" borderId="3" xfId="3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wrapText="1"/>
    </xf>
    <xf numFmtId="1" fontId="9" fillId="0" borderId="3" xfId="1" applyNumberFormat="1" applyFont="1" applyFill="1" applyBorder="1" applyAlignment="1">
      <alignment horizontal="right"/>
    </xf>
    <xf numFmtId="164" fontId="9" fillId="0" borderId="3" xfId="3" applyNumberFormat="1" applyFont="1" applyFill="1" applyBorder="1" applyAlignment="1">
      <alignment horizontal="right"/>
    </xf>
    <xf numFmtId="168" fontId="3" fillId="0" borderId="4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 applyAlignment="1">
      <alignment horizontal="right"/>
    </xf>
    <xf numFmtId="0" fontId="7" fillId="0" borderId="3" xfId="0" applyFont="1" applyFill="1" applyBorder="1"/>
    <xf numFmtId="169" fontId="5" fillId="0" borderId="4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wrapText="1"/>
    </xf>
    <xf numFmtId="164" fontId="7" fillId="0" borderId="3" xfId="2" applyNumberFormat="1" applyFont="1" applyFill="1" applyBorder="1" applyAlignment="1">
      <alignment horizontal="right"/>
    </xf>
    <xf numFmtId="0" fontId="7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9" fontId="4" fillId="0" borderId="4" xfId="0" applyNumberFormat="1" applyFont="1" applyFill="1" applyBorder="1" applyAlignment="1">
      <alignment horizontal="right" wrapText="1"/>
    </xf>
    <xf numFmtId="0" fontId="15" fillId="0" borderId="3" xfId="0" applyFont="1" applyFill="1" applyBorder="1"/>
    <xf numFmtId="164" fontId="15" fillId="0" borderId="4" xfId="0" applyNumberFormat="1" applyFont="1" applyFill="1" applyBorder="1" applyAlignment="1">
      <alignment horizontal="right"/>
    </xf>
    <xf numFmtId="165" fontId="15" fillId="0" borderId="4" xfId="0" applyNumberFormat="1" applyFont="1" applyFill="1" applyBorder="1" applyAlignment="1">
      <alignment horizontal="right"/>
    </xf>
    <xf numFmtId="43" fontId="16" fillId="0" borderId="4" xfId="0" applyNumberFormat="1" applyFont="1" applyFill="1" applyBorder="1" applyAlignment="1">
      <alignment horizontal="right"/>
    </xf>
    <xf numFmtId="10" fontId="15" fillId="0" borderId="4" xfId="0" applyNumberFormat="1" applyFont="1" applyFill="1" applyBorder="1" applyAlignment="1">
      <alignment horizontal="right"/>
    </xf>
    <xf numFmtId="164" fontId="16" fillId="0" borderId="4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right" wrapText="1"/>
    </xf>
    <xf numFmtId="169" fontId="5" fillId="0" borderId="4" xfId="0" applyNumberFormat="1" applyFont="1" applyFill="1" applyBorder="1" applyAlignment="1">
      <alignment horizontal="right" wrapText="1"/>
    </xf>
    <xf numFmtId="1" fontId="4" fillId="0" borderId="4" xfId="0" applyNumberFormat="1" applyFont="1" applyFill="1" applyBorder="1" applyAlignment="1">
      <alignment horizontal="right" wrapText="1"/>
    </xf>
    <xf numFmtId="164" fontId="3" fillId="0" borderId="8" xfId="0" applyNumberFormat="1" applyFont="1" applyFill="1" applyBorder="1" applyAlignment="1">
      <alignment horizontal="right"/>
    </xf>
    <xf numFmtId="165" fontId="3" fillId="0" borderId="8" xfId="0" applyNumberFormat="1" applyFont="1" applyFill="1" applyBorder="1" applyAlignment="1">
      <alignment horizontal="right"/>
    </xf>
  </cellXfs>
  <cellStyles count="24">
    <cellStyle name="Comma" xfId="1" builtinId="3"/>
    <cellStyle name="Comma 2" xfId="4"/>
    <cellStyle name="Comma 2 2" xfId="5"/>
    <cellStyle name="Comma 3" xfId="3"/>
    <cellStyle name="Comma 3 2" xfId="6"/>
    <cellStyle name="Comma 4" xfId="7"/>
    <cellStyle name="Currency" xfId="2" builtinId="4"/>
    <cellStyle name="Currency 2" xfId="8"/>
    <cellStyle name="Currency 2 2" xfId="9"/>
    <cellStyle name="Normal" xfId="0" builtinId="0"/>
    <cellStyle name="Normal 14" xfId="10"/>
    <cellStyle name="Normal 2" xfId="11"/>
    <cellStyle name="Normal 2 2" xfId="12"/>
    <cellStyle name="Normal 3" xfId="13"/>
    <cellStyle name="Normal 3 2" xfId="14"/>
    <cellStyle name="Normal 3 3" xfId="15"/>
    <cellStyle name="Normal 4" xfId="16"/>
    <cellStyle name="Normal 4 2" xfId="17"/>
    <cellStyle name="Normal 5" xfId="18"/>
    <cellStyle name="Normal 6" xfId="19"/>
    <cellStyle name="Normal 7" xfId="20"/>
    <cellStyle name="Normal 8" xfId="21"/>
    <cellStyle name="Normal 9" xfId="22"/>
    <cellStyle name="Percent 2" xfId="2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  <pageSetUpPr fitToPage="1"/>
  </sheetPr>
  <dimension ref="A1:M200"/>
  <sheetViews>
    <sheetView tabSelected="1" topLeftCell="A91" zoomScale="150" zoomScaleNormal="150" zoomScalePageLayoutView="150" workbookViewId="0">
      <selection activeCell="F174" sqref="A172:F174"/>
    </sheetView>
  </sheetViews>
  <sheetFormatPr baseColWidth="10" defaultColWidth="9.1640625" defaultRowHeight="14" x14ac:dyDescent="0"/>
  <cols>
    <col min="1" max="1" width="67.33203125" style="4" customWidth="1"/>
    <col min="2" max="2" width="13.5" style="4" bestFit="1" customWidth="1"/>
    <col min="3" max="3" width="17.6640625" style="4" customWidth="1"/>
    <col min="4" max="4" width="20" style="4" bestFit="1" customWidth="1"/>
    <col min="5" max="5" width="11.83203125" style="4" customWidth="1"/>
    <col min="6" max="6" width="21" style="4" customWidth="1"/>
    <col min="7" max="7" width="10.5" style="4" bestFit="1" customWidth="1"/>
    <col min="8" max="8" width="11.6640625" style="4" bestFit="1" customWidth="1"/>
    <col min="9" max="9" width="8" style="4" bestFit="1" customWidth="1"/>
    <col min="10" max="10" width="11.6640625" style="4" bestFit="1" customWidth="1"/>
    <col min="11" max="16384" width="9.1640625" style="4"/>
  </cols>
  <sheetData>
    <row r="1" spans="1:8">
      <c r="A1" s="1" t="s">
        <v>0</v>
      </c>
      <c r="B1" s="2"/>
      <c r="C1" s="3"/>
      <c r="D1" s="2"/>
      <c r="E1" s="2"/>
      <c r="F1" s="2"/>
    </row>
    <row r="2" spans="1:8" ht="24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6</v>
      </c>
    </row>
    <row r="3" spans="1:8">
      <c r="A3" s="9"/>
      <c r="B3" s="10"/>
      <c r="C3" s="11"/>
      <c r="D3" s="12"/>
      <c r="E3" s="12"/>
      <c r="F3" s="12"/>
    </row>
    <row r="4" spans="1:8">
      <c r="A4" s="42" t="s">
        <v>7</v>
      </c>
      <c r="B4" s="43"/>
      <c r="C4" s="44"/>
      <c r="D4" s="43"/>
      <c r="E4" s="43"/>
      <c r="F4" s="43"/>
      <c r="G4" s="19"/>
      <c r="H4" s="19"/>
    </row>
    <row r="5" spans="1:8">
      <c r="A5" s="45"/>
      <c r="B5" s="46"/>
      <c r="C5" s="47"/>
      <c r="D5" s="48">
        <f>B5*C5-E5</f>
        <v>0</v>
      </c>
      <c r="E5" s="49"/>
      <c r="F5" s="43">
        <f>SUM(D5:E5)</f>
        <v>0</v>
      </c>
      <c r="G5" s="19"/>
      <c r="H5" s="19"/>
    </row>
    <row r="6" spans="1:8">
      <c r="A6" s="50"/>
      <c r="B6" s="46"/>
      <c r="C6" s="47"/>
      <c r="D6" s="48">
        <f t="shared" ref="D6:D23" si="0">B6*C6-E6</f>
        <v>0</v>
      </c>
      <c r="E6" s="49"/>
      <c r="F6" s="43">
        <f t="shared" ref="F6:F23" si="1">SUM(D6:E6)</f>
        <v>0</v>
      </c>
      <c r="G6" s="19"/>
      <c r="H6" s="19"/>
    </row>
    <row r="7" spans="1:8">
      <c r="A7" s="50"/>
      <c r="B7" s="51"/>
      <c r="C7" s="52"/>
      <c r="D7" s="48">
        <f t="shared" si="0"/>
        <v>0</v>
      </c>
      <c r="E7" s="49"/>
      <c r="F7" s="43">
        <f t="shared" si="1"/>
        <v>0</v>
      </c>
      <c r="G7" s="19"/>
      <c r="H7" s="19"/>
    </row>
    <row r="8" spans="1:8">
      <c r="A8" s="50"/>
      <c r="B8" s="51"/>
      <c r="C8" s="47"/>
      <c r="D8" s="48">
        <f t="shared" si="0"/>
        <v>0</v>
      </c>
      <c r="E8" s="49"/>
      <c r="F8" s="43">
        <f t="shared" si="1"/>
        <v>0</v>
      </c>
      <c r="G8" s="19"/>
      <c r="H8" s="19"/>
    </row>
    <row r="9" spans="1:8">
      <c r="A9" s="50"/>
      <c r="B9" s="51"/>
      <c r="C9" s="47"/>
      <c r="D9" s="48">
        <f t="shared" si="0"/>
        <v>0</v>
      </c>
      <c r="E9" s="49"/>
      <c r="F9" s="43">
        <f t="shared" si="1"/>
        <v>0</v>
      </c>
      <c r="G9" s="19"/>
      <c r="H9" s="19"/>
    </row>
    <row r="10" spans="1:8">
      <c r="A10" s="50"/>
      <c r="B10" s="51"/>
      <c r="C10" s="47"/>
      <c r="D10" s="48">
        <f t="shared" si="0"/>
        <v>0</v>
      </c>
      <c r="E10" s="49"/>
      <c r="F10" s="43">
        <f t="shared" si="1"/>
        <v>0</v>
      </c>
      <c r="G10" s="19"/>
      <c r="H10" s="19"/>
    </row>
    <row r="11" spans="1:8">
      <c r="A11" s="50"/>
      <c r="B11" s="51"/>
      <c r="C11" s="52"/>
      <c r="D11" s="48">
        <f t="shared" si="0"/>
        <v>0</v>
      </c>
      <c r="E11" s="49"/>
      <c r="F11" s="43">
        <f t="shared" si="1"/>
        <v>0</v>
      </c>
      <c r="G11" s="19"/>
      <c r="H11" s="19"/>
    </row>
    <row r="12" spans="1:8">
      <c r="A12" s="50"/>
      <c r="B12" s="51"/>
      <c r="C12" s="52"/>
      <c r="D12" s="48">
        <f t="shared" si="0"/>
        <v>0</v>
      </c>
      <c r="E12" s="49"/>
      <c r="F12" s="43">
        <f t="shared" si="1"/>
        <v>0</v>
      </c>
      <c r="G12" s="19"/>
      <c r="H12" s="19"/>
    </row>
    <row r="13" spans="1:8">
      <c r="A13" s="50"/>
      <c r="B13" s="51"/>
      <c r="C13" s="52"/>
      <c r="D13" s="48">
        <f t="shared" si="0"/>
        <v>0</v>
      </c>
      <c r="E13" s="49"/>
      <c r="F13" s="43">
        <f t="shared" si="1"/>
        <v>0</v>
      </c>
      <c r="G13" s="19"/>
      <c r="H13" s="19"/>
    </row>
    <row r="14" spans="1:8">
      <c r="A14" s="45"/>
      <c r="B14" s="51"/>
      <c r="C14" s="47"/>
      <c r="D14" s="48">
        <f t="shared" si="0"/>
        <v>0</v>
      </c>
      <c r="E14" s="49"/>
      <c r="F14" s="43">
        <f t="shared" si="1"/>
        <v>0</v>
      </c>
      <c r="G14" s="19"/>
      <c r="H14" s="19"/>
    </row>
    <row r="15" spans="1:8">
      <c r="A15" s="45"/>
      <c r="B15" s="51"/>
      <c r="C15" s="52"/>
      <c r="D15" s="48">
        <f t="shared" si="0"/>
        <v>0</v>
      </c>
      <c r="E15" s="49"/>
      <c r="F15" s="43">
        <f t="shared" si="1"/>
        <v>0</v>
      </c>
      <c r="G15" s="19"/>
      <c r="H15" s="19"/>
    </row>
    <row r="16" spans="1:8">
      <c r="A16" s="45"/>
      <c r="B16" s="51"/>
      <c r="C16" s="52"/>
      <c r="D16" s="48">
        <f t="shared" si="0"/>
        <v>0</v>
      </c>
      <c r="E16" s="49"/>
      <c r="F16" s="43">
        <f t="shared" si="1"/>
        <v>0</v>
      </c>
      <c r="G16" s="19"/>
      <c r="H16" s="19"/>
    </row>
    <row r="17" spans="1:8">
      <c r="A17" s="45"/>
      <c r="B17" s="51"/>
      <c r="C17" s="52"/>
      <c r="D17" s="48">
        <f t="shared" si="0"/>
        <v>0</v>
      </c>
      <c r="E17" s="49"/>
      <c r="F17" s="43">
        <f t="shared" si="1"/>
        <v>0</v>
      </c>
      <c r="G17" s="19"/>
      <c r="H17" s="19"/>
    </row>
    <row r="18" spans="1:8">
      <c r="A18" s="45"/>
      <c r="B18" s="51"/>
      <c r="C18" s="52"/>
      <c r="D18" s="48">
        <f t="shared" si="0"/>
        <v>0</v>
      </c>
      <c r="E18" s="49"/>
      <c r="F18" s="43">
        <f t="shared" si="1"/>
        <v>0</v>
      </c>
      <c r="G18" s="19"/>
      <c r="H18" s="19"/>
    </row>
    <row r="19" spans="1:8">
      <c r="A19" s="50"/>
      <c r="B19" s="51"/>
      <c r="C19" s="47"/>
      <c r="D19" s="48">
        <f t="shared" si="0"/>
        <v>0</v>
      </c>
      <c r="E19" s="49"/>
      <c r="F19" s="43">
        <f t="shared" si="1"/>
        <v>0</v>
      </c>
      <c r="G19" s="19"/>
      <c r="H19" s="19"/>
    </row>
    <row r="20" spans="1:8">
      <c r="A20" s="50"/>
      <c r="B20" s="51"/>
      <c r="C20" s="47"/>
      <c r="D20" s="48">
        <f t="shared" si="0"/>
        <v>0</v>
      </c>
      <c r="E20" s="49"/>
      <c r="F20" s="43">
        <f t="shared" si="1"/>
        <v>0</v>
      </c>
      <c r="G20" s="19"/>
      <c r="H20" s="19"/>
    </row>
    <row r="21" spans="1:8">
      <c r="A21" s="45"/>
      <c r="B21" s="51"/>
      <c r="C21" s="52"/>
      <c r="D21" s="48">
        <f t="shared" si="0"/>
        <v>0</v>
      </c>
      <c r="E21" s="49"/>
      <c r="F21" s="43">
        <f t="shared" si="1"/>
        <v>0</v>
      </c>
      <c r="G21" s="19"/>
      <c r="H21" s="19"/>
    </row>
    <row r="22" spans="1:8">
      <c r="A22" s="45"/>
      <c r="B22" s="51"/>
      <c r="C22" s="52"/>
      <c r="D22" s="48">
        <f t="shared" si="0"/>
        <v>0</v>
      </c>
      <c r="E22" s="49"/>
      <c r="F22" s="43">
        <f t="shared" si="1"/>
        <v>0</v>
      </c>
      <c r="G22" s="19"/>
      <c r="H22" s="19"/>
    </row>
    <row r="23" spans="1:8">
      <c r="A23" s="50"/>
      <c r="B23" s="51"/>
      <c r="C23" s="52"/>
      <c r="D23" s="48">
        <f t="shared" si="0"/>
        <v>0</v>
      </c>
      <c r="E23" s="51"/>
      <c r="F23" s="43">
        <f t="shared" si="1"/>
        <v>0</v>
      </c>
      <c r="G23" s="19"/>
      <c r="H23" s="19"/>
    </row>
    <row r="24" spans="1:8">
      <c r="A24" s="42" t="s">
        <v>8</v>
      </c>
      <c r="B24" s="43"/>
      <c r="C24" s="44"/>
      <c r="D24" s="43">
        <f>SUM(D5:D23)</f>
        <v>0</v>
      </c>
      <c r="E24" s="43">
        <f t="shared" ref="E24:F24" si="2">SUM(E5:E23)</f>
        <v>0</v>
      </c>
      <c r="F24" s="43">
        <f t="shared" si="2"/>
        <v>0</v>
      </c>
      <c r="G24" s="19"/>
      <c r="H24" s="19"/>
    </row>
    <row r="25" spans="1:8">
      <c r="A25" s="42"/>
      <c r="B25" s="43"/>
      <c r="C25" s="44"/>
      <c r="D25" s="43"/>
      <c r="E25" s="43"/>
      <c r="F25" s="43"/>
      <c r="G25" s="19"/>
      <c r="H25" s="19"/>
    </row>
    <row r="26" spans="1:8">
      <c r="A26" s="53" t="s">
        <v>9</v>
      </c>
      <c r="B26" s="54"/>
      <c r="C26" s="55">
        <v>0.33400000000000002</v>
      </c>
      <c r="D26" s="43"/>
      <c r="E26" s="49"/>
      <c r="F26" s="43"/>
      <c r="G26" s="19"/>
      <c r="H26" s="19"/>
    </row>
    <row r="27" spans="1:8">
      <c r="A27" s="45">
        <f>A5</f>
        <v>0</v>
      </c>
      <c r="B27" s="49">
        <f>B5*$C$26</f>
        <v>0</v>
      </c>
      <c r="C27" s="52">
        <f>C5</f>
        <v>0</v>
      </c>
      <c r="D27" s="48">
        <f>B27*C27-E27</f>
        <v>0</v>
      </c>
      <c r="E27" s="49"/>
      <c r="F27" s="43">
        <f>SUM(D27:E27)</f>
        <v>0</v>
      </c>
      <c r="G27" s="19"/>
      <c r="H27" s="19"/>
    </row>
    <row r="28" spans="1:8">
      <c r="A28" s="45">
        <f t="shared" ref="A28:A45" si="3">A6</f>
        <v>0</v>
      </c>
      <c r="B28" s="49">
        <f t="shared" ref="B28:B45" si="4">B6*$C$26</f>
        <v>0</v>
      </c>
      <c r="C28" s="52">
        <f t="shared" ref="C28:C45" si="5">C6</f>
        <v>0</v>
      </c>
      <c r="D28" s="48">
        <f t="shared" ref="D28:D44" si="6">B28*C28-E28</f>
        <v>0</v>
      </c>
      <c r="E28" s="49"/>
      <c r="F28" s="43">
        <f t="shared" ref="F28:F45" si="7">SUM(D28:E28)</f>
        <v>0</v>
      </c>
      <c r="G28" s="19"/>
      <c r="H28" s="19"/>
    </row>
    <row r="29" spans="1:8">
      <c r="A29" s="45">
        <f t="shared" si="3"/>
        <v>0</v>
      </c>
      <c r="B29" s="49">
        <f t="shared" si="4"/>
        <v>0</v>
      </c>
      <c r="C29" s="52">
        <f t="shared" si="5"/>
        <v>0</v>
      </c>
      <c r="D29" s="48">
        <f t="shared" si="6"/>
        <v>0</v>
      </c>
      <c r="E29" s="49"/>
      <c r="F29" s="43">
        <f t="shared" si="7"/>
        <v>0</v>
      </c>
      <c r="G29" s="19"/>
      <c r="H29" s="19"/>
    </row>
    <row r="30" spans="1:8">
      <c r="A30" s="45">
        <f t="shared" si="3"/>
        <v>0</v>
      </c>
      <c r="B30" s="49">
        <f t="shared" si="4"/>
        <v>0</v>
      </c>
      <c r="C30" s="52">
        <f t="shared" si="5"/>
        <v>0</v>
      </c>
      <c r="D30" s="48">
        <f t="shared" si="6"/>
        <v>0</v>
      </c>
      <c r="E30" s="49"/>
      <c r="F30" s="43">
        <f t="shared" si="7"/>
        <v>0</v>
      </c>
      <c r="G30" s="19"/>
      <c r="H30" s="19"/>
    </row>
    <row r="31" spans="1:8">
      <c r="A31" s="45">
        <f t="shared" si="3"/>
        <v>0</v>
      </c>
      <c r="B31" s="49">
        <f t="shared" si="4"/>
        <v>0</v>
      </c>
      <c r="C31" s="52">
        <f t="shared" si="5"/>
        <v>0</v>
      </c>
      <c r="D31" s="48">
        <f t="shared" si="6"/>
        <v>0</v>
      </c>
      <c r="E31" s="49"/>
      <c r="F31" s="43">
        <f t="shared" si="7"/>
        <v>0</v>
      </c>
      <c r="G31" s="19"/>
      <c r="H31" s="19"/>
    </row>
    <row r="32" spans="1:8">
      <c r="A32" s="45">
        <f t="shared" si="3"/>
        <v>0</v>
      </c>
      <c r="B32" s="49">
        <f t="shared" si="4"/>
        <v>0</v>
      </c>
      <c r="C32" s="52">
        <f t="shared" si="5"/>
        <v>0</v>
      </c>
      <c r="D32" s="48">
        <f t="shared" si="6"/>
        <v>0</v>
      </c>
      <c r="E32" s="49"/>
      <c r="F32" s="43">
        <f t="shared" si="7"/>
        <v>0</v>
      </c>
      <c r="G32" s="19"/>
      <c r="H32" s="19"/>
    </row>
    <row r="33" spans="1:8">
      <c r="A33" s="45">
        <f t="shared" si="3"/>
        <v>0</v>
      </c>
      <c r="B33" s="49">
        <f t="shared" si="4"/>
        <v>0</v>
      </c>
      <c r="C33" s="52">
        <f t="shared" si="5"/>
        <v>0</v>
      </c>
      <c r="D33" s="48">
        <f t="shared" si="6"/>
        <v>0</v>
      </c>
      <c r="E33" s="49"/>
      <c r="F33" s="43">
        <f t="shared" si="7"/>
        <v>0</v>
      </c>
      <c r="G33" s="19"/>
      <c r="H33" s="19"/>
    </row>
    <row r="34" spans="1:8">
      <c r="A34" s="45">
        <f t="shared" si="3"/>
        <v>0</v>
      </c>
      <c r="B34" s="49">
        <f t="shared" si="4"/>
        <v>0</v>
      </c>
      <c r="C34" s="52">
        <f t="shared" si="5"/>
        <v>0</v>
      </c>
      <c r="D34" s="48">
        <f t="shared" si="6"/>
        <v>0</v>
      </c>
      <c r="E34" s="49"/>
      <c r="F34" s="43">
        <f t="shared" si="7"/>
        <v>0</v>
      </c>
      <c r="G34" s="19"/>
      <c r="H34" s="19"/>
    </row>
    <row r="35" spans="1:8">
      <c r="A35" s="45">
        <f t="shared" si="3"/>
        <v>0</v>
      </c>
      <c r="B35" s="49">
        <f t="shared" si="4"/>
        <v>0</v>
      </c>
      <c r="C35" s="52">
        <f t="shared" si="5"/>
        <v>0</v>
      </c>
      <c r="D35" s="48">
        <f t="shared" si="6"/>
        <v>0</v>
      </c>
      <c r="E35" s="49"/>
      <c r="F35" s="43">
        <f t="shared" si="7"/>
        <v>0</v>
      </c>
      <c r="G35" s="19"/>
      <c r="H35" s="19"/>
    </row>
    <row r="36" spans="1:8">
      <c r="A36" s="45">
        <f t="shared" si="3"/>
        <v>0</v>
      </c>
      <c r="B36" s="49">
        <f t="shared" si="4"/>
        <v>0</v>
      </c>
      <c r="C36" s="52">
        <f t="shared" si="5"/>
        <v>0</v>
      </c>
      <c r="D36" s="48">
        <f t="shared" si="6"/>
        <v>0</v>
      </c>
      <c r="E36" s="49"/>
      <c r="F36" s="43">
        <f t="shared" si="7"/>
        <v>0</v>
      </c>
      <c r="G36" s="19"/>
      <c r="H36" s="19"/>
    </row>
    <row r="37" spans="1:8">
      <c r="A37" s="45">
        <f t="shared" si="3"/>
        <v>0</v>
      </c>
      <c r="B37" s="49">
        <f t="shared" si="4"/>
        <v>0</v>
      </c>
      <c r="C37" s="52">
        <f t="shared" si="5"/>
        <v>0</v>
      </c>
      <c r="D37" s="48">
        <f t="shared" si="6"/>
        <v>0</v>
      </c>
      <c r="E37" s="49"/>
      <c r="F37" s="43">
        <f t="shared" si="7"/>
        <v>0</v>
      </c>
      <c r="G37" s="19"/>
      <c r="H37" s="19"/>
    </row>
    <row r="38" spans="1:8">
      <c r="A38" s="45">
        <f t="shared" si="3"/>
        <v>0</v>
      </c>
      <c r="B38" s="49">
        <f t="shared" si="4"/>
        <v>0</v>
      </c>
      <c r="C38" s="52">
        <f t="shared" si="5"/>
        <v>0</v>
      </c>
      <c r="D38" s="48">
        <f t="shared" si="6"/>
        <v>0</v>
      </c>
      <c r="E38" s="49"/>
      <c r="F38" s="43">
        <f>SUM(D38:E38)</f>
        <v>0</v>
      </c>
      <c r="G38" s="19"/>
      <c r="H38" s="19"/>
    </row>
    <row r="39" spans="1:8">
      <c r="A39" s="45">
        <f t="shared" si="3"/>
        <v>0</v>
      </c>
      <c r="B39" s="49">
        <f t="shared" si="4"/>
        <v>0</v>
      </c>
      <c r="C39" s="52">
        <f t="shared" si="5"/>
        <v>0</v>
      </c>
      <c r="D39" s="48">
        <f t="shared" si="6"/>
        <v>0</v>
      </c>
      <c r="E39" s="49"/>
      <c r="F39" s="43">
        <f t="shared" si="7"/>
        <v>0</v>
      </c>
      <c r="G39" s="19"/>
      <c r="H39" s="19"/>
    </row>
    <row r="40" spans="1:8">
      <c r="A40" s="45">
        <f t="shared" si="3"/>
        <v>0</v>
      </c>
      <c r="B40" s="49">
        <f t="shared" si="4"/>
        <v>0</v>
      </c>
      <c r="C40" s="52">
        <f t="shared" si="5"/>
        <v>0</v>
      </c>
      <c r="D40" s="48">
        <f t="shared" si="6"/>
        <v>0</v>
      </c>
      <c r="E40" s="49"/>
      <c r="F40" s="43">
        <f t="shared" si="7"/>
        <v>0</v>
      </c>
      <c r="G40" s="19"/>
      <c r="H40" s="19"/>
    </row>
    <row r="41" spans="1:8">
      <c r="A41" s="45">
        <f t="shared" si="3"/>
        <v>0</v>
      </c>
      <c r="B41" s="49">
        <f t="shared" si="4"/>
        <v>0</v>
      </c>
      <c r="C41" s="52">
        <f t="shared" si="5"/>
        <v>0</v>
      </c>
      <c r="D41" s="48">
        <f t="shared" si="6"/>
        <v>0</v>
      </c>
      <c r="E41" s="49"/>
      <c r="F41" s="43">
        <f t="shared" si="7"/>
        <v>0</v>
      </c>
      <c r="G41" s="19"/>
      <c r="H41" s="19"/>
    </row>
    <row r="42" spans="1:8">
      <c r="A42" s="45">
        <f t="shared" si="3"/>
        <v>0</v>
      </c>
      <c r="B42" s="49">
        <f t="shared" si="4"/>
        <v>0</v>
      </c>
      <c r="C42" s="52">
        <f t="shared" si="5"/>
        <v>0</v>
      </c>
      <c r="D42" s="48">
        <f t="shared" si="6"/>
        <v>0</v>
      </c>
      <c r="E42" s="49"/>
      <c r="F42" s="43">
        <f t="shared" si="7"/>
        <v>0</v>
      </c>
      <c r="G42" s="19"/>
      <c r="H42" s="19"/>
    </row>
    <row r="43" spans="1:8">
      <c r="A43" s="45">
        <f t="shared" si="3"/>
        <v>0</v>
      </c>
      <c r="B43" s="49">
        <f t="shared" si="4"/>
        <v>0</v>
      </c>
      <c r="C43" s="52">
        <f t="shared" si="5"/>
        <v>0</v>
      </c>
      <c r="D43" s="48">
        <f t="shared" si="6"/>
        <v>0</v>
      </c>
      <c r="E43" s="49"/>
      <c r="F43" s="43">
        <f t="shared" si="7"/>
        <v>0</v>
      </c>
      <c r="G43" s="19"/>
      <c r="H43" s="19"/>
    </row>
    <row r="44" spans="1:8">
      <c r="A44" s="45">
        <f t="shared" si="3"/>
        <v>0</v>
      </c>
      <c r="B44" s="49">
        <f t="shared" si="4"/>
        <v>0</v>
      </c>
      <c r="C44" s="52">
        <f t="shared" si="5"/>
        <v>0</v>
      </c>
      <c r="D44" s="48">
        <f t="shared" si="6"/>
        <v>0</v>
      </c>
      <c r="E44" s="49"/>
      <c r="F44" s="43">
        <f t="shared" si="7"/>
        <v>0</v>
      </c>
      <c r="G44" s="19"/>
      <c r="H44" s="19"/>
    </row>
    <row r="45" spans="1:8">
      <c r="A45" s="45">
        <f t="shared" si="3"/>
        <v>0</v>
      </c>
      <c r="B45" s="49">
        <f t="shared" si="4"/>
        <v>0</v>
      </c>
      <c r="C45" s="52">
        <f t="shared" si="5"/>
        <v>0</v>
      </c>
      <c r="D45" s="48">
        <f>B45*C45-E45</f>
        <v>0</v>
      </c>
      <c r="E45" s="49"/>
      <c r="F45" s="43">
        <f t="shared" si="7"/>
        <v>0</v>
      </c>
      <c r="G45" s="19"/>
      <c r="H45" s="19"/>
    </row>
    <row r="46" spans="1:8">
      <c r="A46" s="16" t="s">
        <v>10</v>
      </c>
      <c r="B46" s="17"/>
      <c r="C46" s="18"/>
      <c r="D46" s="17">
        <f>SUM(D27:D45)</f>
        <v>0</v>
      </c>
      <c r="E46" s="17">
        <f>SUM(E27:E45)</f>
        <v>0</v>
      </c>
      <c r="F46" s="17">
        <f>SUM(F27:F45)</f>
        <v>0</v>
      </c>
    </row>
    <row r="47" spans="1:8">
      <c r="A47" s="13"/>
      <c r="B47" s="14"/>
      <c r="C47" s="15"/>
      <c r="D47" s="14"/>
      <c r="E47" s="14"/>
      <c r="F47" s="14"/>
    </row>
    <row r="48" spans="1:8">
      <c r="A48" s="42" t="s">
        <v>11</v>
      </c>
      <c r="B48" s="43"/>
      <c r="C48" s="44"/>
      <c r="D48" s="43"/>
      <c r="E48" s="43"/>
      <c r="F48" s="43"/>
    </row>
    <row r="49" spans="1:13">
      <c r="A49" s="56"/>
      <c r="B49" s="51"/>
      <c r="C49" s="57"/>
      <c r="D49" s="48">
        <f t="shared" ref="D49:D52" si="8">B49*C49-E49</f>
        <v>0</v>
      </c>
      <c r="E49" s="51"/>
      <c r="F49" s="43">
        <f t="shared" ref="F49:F52" si="9">SUM(D49:E49)</f>
        <v>0</v>
      </c>
      <c r="G49" s="19"/>
    </row>
    <row r="50" spans="1:13">
      <c r="A50" s="56"/>
      <c r="B50" s="51"/>
      <c r="C50" s="57"/>
      <c r="D50" s="48">
        <f t="shared" si="8"/>
        <v>0</v>
      </c>
      <c r="E50" s="51"/>
      <c r="F50" s="43">
        <f t="shared" si="9"/>
        <v>0</v>
      </c>
      <c r="G50" s="19"/>
    </row>
    <row r="51" spans="1:13">
      <c r="A51" s="56"/>
      <c r="B51" s="51"/>
      <c r="C51" s="58"/>
      <c r="D51" s="48">
        <f t="shared" si="8"/>
        <v>0</v>
      </c>
      <c r="E51" s="51"/>
      <c r="F51" s="43">
        <f t="shared" si="9"/>
        <v>0</v>
      </c>
    </row>
    <row r="52" spans="1:13">
      <c r="A52" s="59"/>
      <c r="B52" s="51"/>
      <c r="C52" s="58"/>
      <c r="D52" s="48">
        <f t="shared" si="8"/>
        <v>0</v>
      </c>
      <c r="E52" s="51"/>
      <c r="F52" s="43">
        <f t="shared" si="9"/>
        <v>0</v>
      </c>
    </row>
    <row r="53" spans="1:13">
      <c r="A53" s="16" t="s">
        <v>12</v>
      </c>
      <c r="B53" s="17"/>
      <c r="C53" s="18"/>
      <c r="D53" s="17">
        <f>SUM(D49:D52)</f>
        <v>0</v>
      </c>
      <c r="E53" s="17">
        <f t="shared" ref="E53:F53" si="10">SUM(E49:E52)</f>
        <v>0</v>
      </c>
      <c r="F53" s="17">
        <f t="shared" si="10"/>
        <v>0</v>
      </c>
    </row>
    <row r="54" spans="1:13">
      <c r="A54" s="13"/>
      <c r="B54" s="14"/>
      <c r="C54" s="15"/>
      <c r="D54" s="14"/>
      <c r="E54" s="14"/>
      <c r="F54" s="14"/>
    </row>
    <row r="55" spans="1:13">
      <c r="A55" s="13" t="s">
        <v>13</v>
      </c>
      <c r="B55" s="14"/>
      <c r="C55" s="15"/>
      <c r="D55" s="14"/>
      <c r="E55" s="14"/>
      <c r="F55" s="14"/>
    </row>
    <row r="56" spans="1:13" ht="27">
      <c r="A56" s="60" t="s">
        <v>14</v>
      </c>
      <c r="B56" s="61">
        <f>3788+7*390</f>
        <v>6518</v>
      </c>
      <c r="C56" s="62">
        <v>1</v>
      </c>
      <c r="D56" s="20">
        <f>B56*C56-E56</f>
        <v>6518</v>
      </c>
      <c r="E56" s="63"/>
      <c r="F56" s="21">
        <f>SUM(D56:E56)</f>
        <v>6518</v>
      </c>
    </row>
    <row r="57" spans="1:13">
      <c r="A57" s="64" t="s">
        <v>15</v>
      </c>
      <c r="B57" s="61">
        <f>2*(1568+7*390)</f>
        <v>8596</v>
      </c>
      <c r="C57" s="65">
        <v>1</v>
      </c>
      <c r="D57" s="20">
        <f>B57*C57-E57</f>
        <v>8596</v>
      </c>
      <c r="E57" s="66"/>
      <c r="F57" s="21">
        <f>SUM(D57:E57)</f>
        <v>8596</v>
      </c>
      <c r="G57" s="19"/>
    </row>
    <row r="58" spans="1:13">
      <c r="A58" s="64" t="s">
        <v>16</v>
      </c>
      <c r="B58" s="61">
        <f>2*(1598+31*292)</f>
        <v>21300</v>
      </c>
      <c r="C58" s="65">
        <v>1</v>
      </c>
      <c r="D58" s="20">
        <f>B58*C58-E58</f>
        <v>21300</v>
      </c>
      <c r="E58" s="66"/>
      <c r="F58" s="21">
        <f>SUM(D58:E58)</f>
        <v>21300</v>
      </c>
      <c r="G58" s="19"/>
    </row>
    <row r="59" spans="1:13">
      <c r="A59" s="56"/>
      <c r="B59" s="51"/>
      <c r="C59" s="58"/>
      <c r="D59" s="48">
        <f t="shared" ref="D59" si="11">B59*C59-E59</f>
        <v>0</v>
      </c>
      <c r="E59" s="51"/>
      <c r="F59" s="43">
        <f t="shared" ref="F59" si="12">SUM(D59:E59)</f>
        <v>0</v>
      </c>
    </row>
    <row r="60" spans="1:13" s="22" customFormat="1">
      <c r="A60" s="16" t="s">
        <v>17</v>
      </c>
      <c r="B60" s="17"/>
      <c r="C60" s="18"/>
      <c r="D60" s="17">
        <f>SUM(D56:D59)</f>
        <v>36414</v>
      </c>
      <c r="E60" s="17">
        <f>SUM(E56:E59)</f>
        <v>0</v>
      </c>
      <c r="F60" s="17">
        <f>SUM(F56:F59)</f>
        <v>36414</v>
      </c>
      <c r="G60" s="4"/>
      <c r="H60" s="4"/>
      <c r="I60" s="4"/>
      <c r="J60" s="4"/>
      <c r="K60" s="4"/>
      <c r="L60" s="4"/>
      <c r="M60" s="4"/>
    </row>
    <row r="61" spans="1:13" s="22" customFormat="1">
      <c r="A61" s="42"/>
      <c r="B61" s="43"/>
      <c r="C61" s="67"/>
      <c r="D61" s="43"/>
      <c r="E61" s="43"/>
      <c r="F61" s="43"/>
      <c r="G61" s="4"/>
      <c r="H61" s="4"/>
      <c r="I61" s="4"/>
      <c r="J61" s="4"/>
      <c r="K61" s="4"/>
      <c r="L61" s="4"/>
      <c r="M61" s="4"/>
    </row>
    <row r="62" spans="1:13" s="22" customFormat="1">
      <c r="A62" s="42" t="s">
        <v>18</v>
      </c>
      <c r="B62" s="43"/>
      <c r="C62" s="44"/>
      <c r="D62" s="43"/>
      <c r="E62" s="43"/>
      <c r="F62" s="43"/>
      <c r="G62" s="4"/>
      <c r="H62" s="4"/>
      <c r="I62" s="4"/>
      <c r="J62" s="4"/>
      <c r="K62" s="4"/>
      <c r="L62" s="4"/>
      <c r="M62" s="4"/>
    </row>
    <row r="63" spans="1:13" s="23" customFormat="1">
      <c r="A63" s="45" t="s">
        <v>19</v>
      </c>
      <c r="B63" s="49"/>
      <c r="C63" s="68"/>
      <c r="D63" s="49">
        <f>D150</f>
        <v>55550</v>
      </c>
      <c r="E63" s="49">
        <f>E150</f>
        <v>0</v>
      </c>
      <c r="F63" s="43">
        <f t="shared" ref="F63:F68" si="13">SUM(D63:E63)</f>
        <v>55550</v>
      </c>
      <c r="G63" s="19"/>
      <c r="H63" s="19"/>
      <c r="I63" s="19"/>
      <c r="J63" s="19"/>
      <c r="K63" s="19"/>
      <c r="L63" s="19"/>
      <c r="M63" s="19"/>
    </row>
    <row r="64" spans="1:13" s="23" customFormat="1">
      <c r="A64" s="45" t="s">
        <v>20</v>
      </c>
      <c r="B64" s="49"/>
      <c r="C64" s="68"/>
      <c r="D64" s="49">
        <f>D200</f>
        <v>28050</v>
      </c>
      <c r="E64" s="49">
        <f>E200</f>
        <v>0</v>
      </c>
      <c r="F64" s="43">
        <f t="shared" si="13"/>
        <v>28050</v>
      </c>
      <c r="G64" s="19"/>
      <c r="H64" s="19"/>
      <c r="I64" s="19"/>
      <c r="J64" s="19"/>
      <c r="K64" s="19"/>
      <c r="L64" s="19"/>
      <c r="M64" s="19"/>
    </row>
    <row r="65" spans="1:13" s="24" customFormat="1">
      <c r="A65" s="56" t="s">
        <v>21</v>
      </c>
      <c r="B65" s="51">
        <v>15000</v>
      </c>
      <c r="C65" s="69">
        <v>1</v>
      </c>
      <c r="D65" s="48">
        <f t="shared" ref="D65:D68" si="14">B65*C65-E65</f>
        <v>15000</v>
      </c>
      <c r="E65" s="51"/>
      <c r="F65" s="43">
        <f t="shared" si="13"/>
        <v>15000</v>
      </c>
      <c r="G65" s="19"/>
      <c r="H65" s="4"/>
      <c r="I65" s="4"/>
      <c r="J65" s="4"/>
      <c r="K65" s="4"/>
      <c r="L65" s="4"/>
      <c r="M65" s="4"/>
    </row>
    <row r="66" spans="1:13" s="22" customFormat="1">
      <c r="A66" s="56"/>
      <c r="B66" s="51"/>
      <c r="C66" s="69"/>
      <c r="D66" s="48">
        <f t="shared" si="14"/>
        <v>0</v>
      </c>
      <c r="E66" s="51"/>
      <c r="F66" s="43">
        <f t="shared" si="13"/>
        <v>0</v>
      </c>
      <c r="G66" s="19"/>
      <c r="H66" s="4"/>
      <c r="I66" s="4"/>
      <c r="J66" s="4"/>
      <c r="K66" s="4"/>
      <c r="L66" s="4"/>
      <c r="M66" s="4"/>
    </row>
    <row r="67" spans="1:13" s="23" customFormat="1">
      <c r="A67" s="45"/>
      <c r="B67" s="49"/>
      <c r="C67" s="69"/>
      <c r="D67" s="48">
        <f t="shared" si="14"/>
        <v>0</v>
      </c>
      <c r="E67" s="49"/>
      <c r="F67" s="43">
        <f t="shared" si="13"/>
        <v>0</v>
      </c>
      <c r="G67" s="19"/>
      <c r="H67" s="19"/>
      <c r="I67" s="19"/>
      <c r="J67" s="19"/>
      <c r="K67" s="19"/>
      <c r="L67" s="19"/>
      <c r="M67" s="19"/>
    </row>
    <row r="68" spans="1:13" s="23" customFormat="1">
      <c r="A68" s="56"/>
      <c r="B68" s="49"/>
      <c r="C68" s="69"/>
      <c r="D68" s="48">
        <f t="shared" si="14"/>
        <v>0</v>
      </c>
      <c r="E68" s="49"/>
      <c r="F68" s="43">
        <f t="shared" si="13"/>
        <v>0</v>
      </c>
      <c r="G68" s="19"/>
      <c r="H68" s="19"/>
      <c r="I68" s="19"/>
      <c r="J68" s="19"/>
      <c r="K68" s="19"/>
      <c r="L68" s="19"/>
      <c r="M68" s="19"/>
    </row>
    <row r="69" spans="1:13" s="25" customFormat="1">
      <c r="A69" s="16" t="s">
        <v>22</v>
      </c>
      <c r="B69" s="17"/>
      <c r="C69" s="18"/>
      <c r="D69" s="17">
        <f>SUM(D63:D68)</f>
        <v>98600</v>
      </c>
      <c r="E69" s="17">
        <f t="shared" ref="E69:F69" si="15">SUM(E63:E68)</f>
        <v>0</v>
      </c>
      <c r="F69" s="17">
        <f t="shared" si="15"/>
        <v>98600</v>
      </c>
      <c r="G69" s="4"/>
      <c r="H69" s="4"/>
      <c r="I69" s="4"/>
      <c r="J69" s="4"/>
      <c r="K69" s="4"/>
      <c r="L69" s="4"/>
      <c r="M69" s="4"/>
    </row>
    <row r="70" spans="1:13" s="25" customFormat="1">
      <c r="A70" s="13"/>
      <c r="B70" s="14"/>
      <c r="C70" s="15"/>
      <c r="D70" s="14"/>
      <c r="E70" s="14"/>
      <c r="F70" s="14"/>
      <c r="G70" s="4"/>
      <c r="H70" s="4"/>
      <c r="I70" s="4"/>
      <c r="J70" s="4"/>
      <c r="K70" s="4"/>
      <c r="L70" s="4"/>
      <c r="M70" s="4"/>
    </row>
    <row r="71" spans="1:13" s="25" customFormat="1">
      <c r="A71" s="42" t="s">
        <v>23</v>
      </c>
      <c r="B71" s="43"/>
      <c r="C71" s="44"/>
      <c r="D71" s="43"/>
      <c r="E71" s="43"/>
      <c r="F71" s="43"/>
      <c r="G71" s="4"/>
      <c r="H71" s="4"/>
      <c r="I71" s="4"/>
      <c r="J71" s="4"/>
      <c r="K71" s="4"/>
      <c r="L71" s="4"/>
      <c r="M71" s="4"/>
    </row>
    <row r="72" spans="1:13">
      <c r="A72" s="56"/>
      <c r="B72" s="51"/>
      <c r="C72" s="57"/>
      <c r="D72" s="48">
        <f t="shared" ref="D72:D74" si="16">B72*C72-E72</f>
        <v>0</v>
      </c>
      <c r="E72" s="51"/>
      <c r="F72" s="43">
        <f t="shared" ref="F72:F74" si="17">SUM(D72:E72)</f>
        <v>0</v>
      </c>
      <c r="G72" s="19"/>
    </row>
    <row r="73" spans="1:13">
      <c r="A73" s="56"/>
      <c r="B73" s="51"/>
      <c r="C73" s="57"/>
      <c r="D73" s="48">
        <f t="shared" si="16"/>
        <v>0</v>
      </c>
      <c r="E73" s="51"/>
      <c r="F73" s="43">
        <f t="shared" si="17"/>
        <v>0</v>
      </c>
      <c r="G73" s="19"/>
    </row>
    <row r="74" spans="1:13" s="25" customFormat="1">
      <c r="A74" s="56"/>
      <c r="B74" s="51"/>
      <c r="C74" s="58"/>
      <c r="D74" s="48">
        <f t="shared" si="16"/>
        <v>0</v>
      </c>
      <c r="E74" s="51"/>
      <c r="F74" s="43">
        <f t="shared" si="17"/>
        <v>0</v>
      </c>
      <c r="G74" s="4"/>
      <c r="H74" s="4"/>
      <c r="I74" s="4"/>
      <c r="J74" s="4"/>
      <c r="K74" s="4"/>
      <c r="L74" s="4"/>
      <c r="M74" s="4"/>
    </row>
    <row r="75" spans="1:13" s="25" customFormat="1">
      <c r="A75" s="16" t="s">
        <v>24</v>
      </c>
      <c r="B75" s="17"/>
      <c r="C75" s="18"/>
      <c r="D75" s="17">
        <f>SUM(D72:D74)</f>
        <v>0</v>
      </c>
      <c r="E75" s="17">
        <f t="shared" ref="E75:F75" si="18">SUM(E72:E74)</f>
        <v>0</v>
      </c>
      <c r="F75" s="17">
        <f t="shared" si="18"/>
        <v>0</v>
      </c>
      <c r="G75" s="4"/>
      <c r="H75" s="4"/>
      <c r="I75" s="4"/>
      <c r="J75" s="4"/>
      <c r="K75" s="4"/>
      <c r="L75" s="4"/>
      <c r="M75" s="4"/>
    </row>
    <row r="76" spans="1:13" s="25" customFormat="1">
      <c r="A76" s="42"/>
      <c r="B76" s="43"/>
      <c r="C76" s="44"/>
      <c r="D76" s="43"/>
      <c r="E76" s="43"/>
      <c r="F76" s="43"/>
      <c r="G76" s="4"/>
      <c r="H76" s="4"/>
      <c r="I76" s="4"/>
      <c r="J76" s="4"/>
      <c r="K76" s="4"/>
      <c r="L76" s="4"/>
      <c r="M76" s="4"/>
    </row>
    <row r="77" spans="1:13" s="25" customFormat="1">
      <c r="A77" s="42" t="s">
        <v>25</v>
      </c>
      <c r="B77" s="43"/>
      <c r="C77" s="44"/>
      <c r="D77" s="43"/>
      <c r="E77" s="43"/>
      <c r="F77" s="43"/>
      <c r="G77" s="4"/>
      <c r="H77" s="4"/>
      <c r="I77" s="4"/>
      <c r="J77" s="4"/>
      <c r="K77" s="4"/>
      <c r="L77" s="4"/>
      <c r="M77" s="4"/>
    </row>
    <row r="78" spans="1:13" s="25" customFormat="1">
      <c r="A78" s="70" t="s">
        <v>26</v>
      </c>
      <c r="B78" s="51"/>
      <c r="C78" s="71"/>
      <c r="D78" s="48">
        <f t="shared" ref="D78:D80" si="19">B78*C78-E78</f>
        <v>0</v>
      </c>
      <c r="E78" s="51"/>
      <c r="F78" s="43">
        <f t="shared" ref="F78:F80" si="20">SUM(D78:E78)</f>
        <v>0</v>
      </c>
      <c r="G78" s="4"/>
      <c r="H78" s="4"/>
      <c r="I78" s="4"/>
      <c r="J78" s="4"/>
      <c r="K78" s="4"/>
      <c r="L78" s="4"/>
      <c r="M78" s="4"/>
    </row>
    <row r="79" spans="1:13">
      <c r="A79" s="56"/>
      <c r="B79" s="51"/>
      <c r="C79" s="57"/>
      <c r="D79" s="48">
        <f t="shared" si="19"/>
        <v>0</v>
      </c>
      <c r="E79" s="51"/>
      <c r="F79" s="43">
        <f t="shared" si="20"/>
        <v>0</v>
      </c>
      <c r="G79" s="19"/>
    </row>
    <row r="80" spans="1:13">
      <c r="A80" s="56"/>
      <c r="B80" s="51"/>
      <c r="C80" s="57"/>
      <c r="D80" s="48">
        <f t="shared" si="19"/>
        <v>0</v>
      </c>
      <c r="E80" s="51"/>
      <c r="F80" s="43">
        <f t="shared" si="20"/>
        <v>0</v>
      </c>
      <c r="G80" s="19"/>
    </row>
    <row r="81" spans="1:13" s="25" customFormat="1">
      <c r="A81" s="16" t="s">
        <v>27</v>
      </c>
      <c r="B81" s="17"/>
      <c r="C81" s="18"/>
      <c r="D81" s="17">
        <f>SUM(D78:D80)</f>
        <v>0</v>
      </c>
      <c r="E81" s="17">
        <f t="shared" ref="E81:F81" si="21">SUM(E78:E80)</f>
        <v>0</v>
      </c>
      <c r="F81" s="17">
        <f t="shared" si="21"/>
        <v>0</v>
      </c>
      <c r="G81" s="4"/>
      <c r="H81" s="4"/>
      <c r="I81" s="4"/>
      <c r="J81" s="4"/>
      <c r="K81" s="4"/>
      <c r="L81" s="4"/>
      <c r="M81" s="4"/>
    </row>
    <row r="82" spans="1:13" s="25" customFormat="1">
      <c r="A82" s="13"/>
      <c r="B82" s="14"/>
      <c r="C82" s="15"/>
      <c r="D82" s="14"/>
      <c r="E82" s="14"/>
      <c r="F82" s="14"/>
      <c r="G82" s="4"/>
      <c r="H82" s="4"/>
      <c r="I82" s="4"/>
      <c r="J82" s="4"/>
      <c r="K82" s="4"/>
      <c r="L82" s="4"/>
      <c r="M82" s="4"/>
    </row>
    <row r="83" spans="1:13" s="25" customFormat="1">
      <c r="A83" s="42" t="s">
        <v>28</v>
      </c>
      <c r="B83" s="43"/>
      <c r="C83" s="44"/>
      <c r="D83" s="43"/>
      <c r="E83" s="43"/>
      <c r="F83" s="43"/>
      <c r="G83" s="4"/>
      <c r="H83" s="4"/>
      <c r="I83" s="4"/>
      <c r="J83" s="4"/>
      <c r="K83" s="4"/>
      <c r="L83" s="4"/>
      <c r="M83" s="4"/>
    </row>
    <row r="84" spans="1:13" s="25" customFormat="1">
      <c r="A84" s="72" t="s">
        <v>29</v>
      </c>
      <c r="B84" s="73">
        <v>8800</v>
      </c>
      <c r="C84" s="74">
        <v>1</v>
      </c>
      <c r="D84" s="48">
        <f t="shared" ref="D84:D88" si="22">B84*C84-E84</f>
        <v>8800</v>
      </c>
      <c r="E84" s="63"/>
      <c r="F84" s="43">
        <f t="shared" ref="F84:F88" si="23">SUM(D84:E84)</f>
        <v>8800</v>
      </c>
      <c r="G84" s="4"/>
      <c r="H84" s="4"/>
      <c r="I84" s="4"/>
      <c r="J84" s="4"/>
      <c r="K84" s="4"/>
      <c r="L84" s="4"/>
      <c r="M84" s="4"/>
    </row>
    <row r="85" spans="1:13" s="25" customFormat="1">
      <c r="A85" s="70" t="s">
        <v>30</v>
      </c>
      <c r="B85" s="73">
        <v>2500</v>
      </c>
      <c r="C85" s="74">
        <v>1</v>
      </c>
      <c r="D85" s="48">
        <f t="shared" si="22"/>
        <v>2500</v>
      </c>
      <c r="E85" s="63"/>
      <c r="F85" s="43">
        <f t="shared" si="23"/>
        <v>2500</v>
      </c>
      <c r="G85" s="4"/>
      <c r="H85" s="4"/>
      <c r="I85" s="4"/>
      <c r="J85" s="4"/>
      <c r="K85" s="4"/>
      <c r="L85" s="4"/>
      <c r="M85" s="4"/>
    </row>
    <row r="86" spans="1:13" s="25" customFormat="1">
      <c r="A86" s="75"/>
      <c r="B86" s="51"/>
      <c r="C86" s="69"/>
      <c r="D86" s="48">
        <f t="shared" si="22"/>
        <v>0</v>
      </c>
      <c r="E86" s="51"/>
      <c r="F86" s="43">
        <f t="shared" si="23"/>
        <v>0</v>
      </c>
      <c r="G86" s="4"/>
      <c r="H86" s="4"/>
      <c r="I86" s="4"/>
      <c r="J86" s="4"/>
      <c r="K86" s="4"/>
      <c r="L86" s="4"/>
      <c r="M86" s="4"/>
    </row>
    <row r="87" spans="1:13" s="25" customFormat="1">
      <c r="A87" s="75"/>
      <c r="B87" s="51"/>
      <c r="C87" s="69"/>
      <c r="D87" s="48">
        <f t="shared" si="22"/>
        <v>0</v>
      </c>
      <c r="E87" s="51"/>
      <c r="F87" s="43">
        <f t="shared" si="23"/>
        <v>0</v>
      </c>
      <c r="G87" s="4"/>
      <c r="H87" s="4"/>
      <c r="I87" s="4"/>
      <c r="J87" s="4"/>
      <c r="K87" s="4"/>
      <c r="L87" s="4"/>
      <c r="M87" s="4"/>
    </row>
    <row r="88" spans="1:13" s="25" customFormat="1">
      <c r="A88" s="56"/>
      <c r="B88" s="51"/>
      <c r="C88" s="69"/>
      <c r="D88" s="48">
        <f t="shared" si="22"/>
        <v>0</v>
      </c>
      <c r="E88" s="51"/>
      <c r="F88" s="43">
        <f t="shared" si="23"/>
        <v>0</v>
      </c>
      <c r="G88" s="4"/>
      <c r="H88" s="4"/>
      <c r="I88" s="4"/>
      <c r="J88" s="4"/>
      <c r="K88" s="4"/>
      <c r="L88" s="4"/>
      <c r="M88" s="4"/>
    </row>
    <row r="89" spans="1:13" s="25" customFormat="1">
      <c r="A89" s="16" t="s">
        <v>31</v>
      </c>
      <c r="B89" s="17"/>
      <c r="C89" s="18"/>
      <c r="D89" s="17">
        <f>SUM(D84:D88)</f>
        <v>11300</v>
      </c>
      <c r="E89" s="17">
        <f t="shared" ref="E89:F89" si="24">SUM(E84:E88)</f>
        <v>0</v>
      </c>
      <c r="F89" s="17">
        <f t="shared" si="24"/>
        <v>11300</v>
      </c>
      <c r="G89" s="4"/>
      <c r="H89" s="4"/>
      <c r="I89" s="4"/>
      <c r="J89" s="4"/>
      <c r="K89" s="4"/>
      <c r="L89" s="4"/>
      <c r="M89" s="4"/>
    </row>
    <row r="90" spans="1:13" s="25" customFormat="1">
      <c r="A90" s="13"/>
      <c r="B90" s="14"/>
      <c r="C90" s="15"/>
      <c r="D90" s="14"/>
      <c r="E90" s="14"/>
      <c r="F90" s="14"/>
      <c r="G90" s="4"/>
      <c r="H90" s="4"/>
      <c r="I90" s="4"/>
      <c r="J90" s="4"/>
      <c r="K90" s="4"/>
      <c r="L90" s="4"/>
      <c r="M90" s="4"/>
    </row>
    <row r="91" spans="1:13" s="25" customFormat="1">
      <c r="A91" s="42" t="s">
        <v>32</v>
      </c>
      <c r="B91" s="43"/>
      <c r="C91" s="44"/>
      <c r="D91" s="43"/>
      <c r="E91" s="43"/>
      <c r="F91" s="43"/>
      <c r="G91" s="4"/>
      <c r="H91" s="4"/>
      <c r="I91" s="4"/>
      <c r="J91" s="4"/>
      <c r="K91" s="4"/>
      <c r="L91" s="4"/>
      <c r="M91" s="4"/>
    </row>
    <row r="92" spans="1:13" s="25" customFormat="1">
      <c r="A92" s="56" t="s">
        <v>33</v>
      </c>
      <c r="B92" s="51">
        <v>5000</v>
      </c>
      <c r="C92" s="71">
        <v>1</v>
      </c>
      <c r="D92" s="48">
        <f t="shared" ref="D92:D94" si="25">B92*C92-E92</f>
        <v>5000</v>
      </c>
      <c r="E92" s="51"/>
      <c r="F92" s="43">
        <f t="shared" ref="F92:F94" si="26">SUM(D92:E92)</f>
        <v>5000</v>
      </c>
      <c r="G92" s="4"/>
      <c r="H92" s="4"/>
      <c r="I92" s="4"/>
      <c r="J92" s="4"/>
      <c r="K92" s="4"/>
      <c r="L92" s="4"/>
      <c r="M92" s="4"/>
    </row>
    <row r="93" spans="1:13">
      <c r="A93" s="56"/>
      <c r="B93" s="51"/>
      <c r="C93" s="57"/>
      <c r="D93" s="48">
        <f t="shared" si="25"/>
        <v>0</v>
      </c>
      <c r="E93" s="51"/>
      <c r="F93" s="43">
        <f t="shared" si="26"/>
        <v>0</v>
      </c>
      <c r="G93" s="19"/>
    </row>
    <row r="94" spans="1:13">
      <c r="A94" s="56"/>
      <c r="B94" s="51"/>
      <c r="C94" s="57"/>
      <c r="D94" s="48">
        <f t="shared" si="25"/>
        <v>0</v>
      </c>
      <c r="E94" s="51"/>
      <c r="F94" s="43">
        <f t="shared" si="26"/>
        <v>0</v>
      </c>
      <c r="G94" s="19"/>
    </row>
    <row r="95" spans="1:13" s="25" customFormat="1">
      <c r="A95" s="26" t="s">
        <v>34</v>
      </c>
      <c r="B95" s="27"/>
      <c r="C95" s="28"/>
      <c r="D95" s="27">
        <f>SUM(D92:D94)</f>
        <v>5000</v>
      </c>
      <c r="E95" s="27">
        <f t="shared" ref="E95:F95" si="27">SUM(E92:E94)</f>
        <v>0</v>
      </c>
      <c r="F95" s="27">
        <f t="shared" si="27"/>
        <v>5000</v>
      </c>
      <c r="G95" s="4"/>
      <c r="H95" s="4"/>
      <c r="I95" s="4"/>
      <c r="J95" s="4"/>
      <c r="K95" s="4"/>
      <c r="L95" s="4"/>
      <c r="M95" s="4"/>
    </row>
    <row r="96" spans="1:13" s="25" customFormat="1">
      <c r="A96" s="42" t="s">
        <v>35</v>
      </c>
      <c r="B96" s="43"/>
      <c r="C96" s="44"/>
      <c r="D96" s="43">
        <f>SUM(D69+D89+D95+D81+D75+D60+D53+D46+D24)</f>
        <v>151314</v>
      </c>
      <c r="E96" s="43">
        <f t="shared" ref="E96" si="28">SUM(E69+E89+E95+E81+E75+E60+E53+E46+E24)</f>
        <v>0</v>
      </c>
      <c r="F96" s="43">
        <f>SUM(F69+F89+F95+F81+F75+F60+F53+F46+F24)</f>
        <v>151314</v>
      </c>
      <c r="G96" s="4"/>
      <c r="H96" s="4"/>
      <c r="I96" s="4"/>
      <c r="J96" s="4"/>
      <c r="K96" s="4"/>
      <c r="L96" s="4"/>
      <c r="M96" s="4"/>
    </row>
    <row r="97" spans="1:13" s="25" customFormat="1">
      <c r="A97" s="78" t="s">
        <v>36</v>
      </c>
      <c r="B97" s="79"/>
      <c r="C97" s="80">
        <v>0.441</v>
      </c>
      <c r="D97" s="81">
        <f>C97*(D96-D69-D75)</f>
        <v>23246.874</v>
      </c>
      <c r="E97" s="81">
        <f>C97*(E96-E69-E75)</f>
        <v>0</v>
      </c>
      <c r="F97" s="43">
        <f t="shared" ref="F97:F98" si="29">SUM(D97:E97)</f>
        <v>23246.874</v>
      </c>
      <c r="G97" s="4"/>
      <c r="H97" s="4"/>
      <c r="I97" s="4"/>
      <c r="J97" s="4"/>
      <c r="K97" s="4"/>
      <c r="L97" s="4"/>
      <c r="M97" s="4"/>
    </row>
    <row r="98" spans="1:13">
      <c r="A98" s="78" t="s">
        <v>37</v>
      </c>
      <c r="B98" s="82"/>
      <c r="C98" s="80"/>
      <c r="D98" s="83">
        <f>C97*(2*25000+D65)</f>
        <v>28665</v>
      </c>
      <c r="E98" s="83"/>
      <c r="F98" s="43">
        <f t="shared" si="29"/>
        <v>28665</v>
      </c>
    </row>
    <row r="99" spans="1:13" s="25" customFormat="1">
      <c r="A99" s="26" t="s">
        <v>38</v>
      </c>
      <c r="B99" s="27"/>
      <c r="C99" s="28"/>
      <c r="D99" s="27">
        <f>SUM(D96:D98)</f>
        <v>203225.87400000001</v>
      </c>
      <c r="E99" s="27">
        <f t="shared" ref="E99" si="30">SUM(E96:E98)</f>
        <v>0</v>
      </c>
      <c r="F99" s="27">
        <f>SUM(F96:F98)</f>
        <v>203225.87400000001</v>
      </c>
      <c r="G99" s="4"/>
      <c r="H99" s="4"/>
      <c r="I99" s="4"/>
      <c r="J99" s="4"/>
      <c r="K99" s="4"/>
      <c r="L99" s="4"/>
      <c r="M99" s="4"/>
    </row>
    <row r="100" spans="1:13">
      <c r="A100" s="32"/>
      <c r="B100" s="32"/>
      <c r="C100" s="32"/>
      <c r="D100" s="33"/>
      <c r="E100" s="32"/>
      <c r="F100" s="32"/>
    </row>
    <row r="101" spans="1:13">
      <c r="A101" s="1" t="s">
        <v>39</v>
      </c>
      <c r="B101" s="2"/>
      <c r="C101" s="3"/>
      <c r="D101" s="2"/>
      <c r="E101" s="2"/>
      <c r="F101" s="2"/>
    </row>
    <row r="102" spans="1:13" ht="24" customHeight="1">
      <c r="A102" s="5" t="s">
        <v>1</v>
      </c>
      <c r="B102" s="6" t="s">
        <v>2</v>
      </c>
      <c r="C102" s="7" t="s">
        <v>3</v>
      </c>
      <c r="D102" s="8" t="s">
        <v>4</v>
      </c>
      <c r="E102" s="8" t="s">
        <v>5</v>
      </c>
      <c r="F102" s="8" t="s">
        <v>6</v>
      </c>
    </row>
    <row r="103" spans="1:13" s="25" customFormat="1">
      <c r="A103" s="9"/>
      <c r="B103" s="10"/>
      <c r="C103" s="11"/>
      <c r="D103" s="12"/>
      <c r="E103" s="12"/>
      <c r="F103" s="12"/>
      <c r="G103" s="4"/>
      <c r="H103" s="4"/>
      <c r="I103" s="4"/>
      <c r="J103" s="4"/>
      <c r="K103" s="4"/>
      <c r="L103" s="4"/>
      <c r="M103" s="4"/>
    </row>
    <row r="104" spans="1:13" s="25" customFormat="1">
      <c r="A104" s="13" t="s">
        <v>7</v>
      </c>
      <c r="B104" s="14"/>
      <c r="C104" s="15"/>
      <c r="D104" s="14"/>
      <c r="E104" s="14"/>
      <c r="F104" s="14"/>
      <c r="G104" s="4"/>
      <c r="H104" s="4"/>
      <c r="I104" s="4"/>
      <c r="J104" s="4"/>
      <c r="K104" s="4"/>
      <c r="L104" s="4"/>
      <c r="M104" s="4"/>
    </row>
    <row r="105" spans="1:13" s="25" customFormat="1">
      <c r="A105" s="76" t="s">
        <v>40</v>
      </c>
      <c r="B105" s="49">
        <v>100000</v>
      </c>
      <c r="C105" s="77">
        <v>0.2</v>
      </c>
      <c r="D105" s="49">
        <f>B105*C105-E105</f>
        <v>20000</v>
      </c>
      <c r="E105" s="49"/>
      <c r="F105" s="43">
        <f>SUM(D105:E105)</f>
        <v>20000</v>
      </c>
      <c r="G105" s="4"/>
      <c r="H105" s="4"/>
      <c r="I105" s="4"/>
      <c r="J105" s="4"/>
      <c r="K105" s="4"/>
      <c r="L105" s="4"/>
      <c r="M105" s="4"/>
    </row>
    <row r="106" spans="1:13" s="25" customFormat="1">
      <c r="A106" s="76" t="s">
        <v>41</v>
      </c>
      <c r="B106" s="49">
        <v>55000</v>
      </c>
      <c r="C106" s="77">
        <v>0.3</v>
      </c>
      <c r="D106" s="49">
        <f t="shared" ref="D106:D108" si="31">B106*C106-E106</f>
        <v>16500</v>
      </c>
      <c r="E106" s="49"/>
      <c r="F106" s="43">
        <f t="shared" ref="F106:F108" si="32">SUM(D106:E106)</f>
        <v>16500</v>
      </c>
      <c r="G106" s="4"/>
      <c r="H106" s="4"/>
      <c r="I106" s="4"/>
      <c r="J106" s="4"/>
      <c r="K106" s="4"/>
      <c r="L106" s="4"/>
      <c r="M106" s="4"/>
    </row>
    <row r="107" spans="1:13" s="25" customFormat="1">
      <c r="A107" s="76"/>
      <c r="B107" s="49"/>
      <c r="C107" s="77"/>
      <c r="D107" s="49">
        <f>B107*C107-E107</f>
        <v>0</v>
      </c>
      <c r="E107" s="49"/>
      <c r="F107" s="43">
        <f t="shared" si="32"/>
        <v>0</v>
      </c>
      <c r="G107" s="4"/>
      <c r="H107" s="4"/>
      <c r="I107" s="4"/>
      <c r="J107" s="4"/>
      <c r="K107" s="4"/>
      <c r="L107" s="4"/>
      <c r="M107" s="4"/>
    </row>
    <row r="108" spans="1:13" s="25" customFormat="1">
      <c r="A108" s="76"/>
      <c r="B108" s="49"/>
      <c r="C108" s="77"/>
      <c r="D108" s="49">
        <f t="shared" si="31"/>
        <v>0</v>
      </c>
      <c r="E108" s="49"/>
      <c r="F108" s="43">
        <f t="shared" si="32"/>
        <v>0</v>
      </c>
      <c r="G108" s="4"/>
      <c r="H108" s="4"/>
      <c r="I108" s="4"/>
      <c r="J108" s="4"/>
      <c r="K108" s="4"/>
      <c r="L108" s="4"/>
      <c r="M108" s="4"/>
    </row>
    <row r="109" spans="1:13" s="25" customFormat="1">
      <c r="A109" s="16" t="s">
        <v>8</v>
      </c>
      <c r="B109" s="17"/>
      <c r="C109" s="18"/>
      <c r="D109" s="17">
        <f>SUM(D105:D108)</f>
        <v>36500</v>
      </c>
      <c r="E109" s="17">
        <f>SUM(E105:E108)</f>
        <v>0</v>
      </c>
      <c r="F109" s="17">
        <f>SUM(F105:F108)</f>
        <v>36500</v>
      </c>
      <c r="G109" s="4"/>
      <c r="H109" s="4"/>
      <c r="I109" s="4"/>
      <c r="J109" s="4"/>
      <c r="K109" s="4"/>
      <c r="L109" s="4"/>
      <c r="M109" s="4"/>
    </row>
    <row r="110" spans="1:13" s="25" customFormat="1">
      <c r="A110" s="13"/>
      <c r="B110" s="14"/>
      <c r="C110" s="15"/>
      <c r="D110" s="14"/>
      <c r="E110" s="14"/>
      <c r="F110" s="14"/>
      <c r="G110" s="4"/>
      <c r="H110" s="4"/>
      <c r="I110" s="4"/>
      <c r="J110" s="4"/>
      <c r="K110" s="4"/>
      <c r="L110" s="4"/>
      <c r="M110" s="4"/>
    </row>
    <row r="111" spans="1:13" s="25" customFormat="1">
      <c r="A111" s="42" t="s">
        <v>9</v>
      </c>
      <c r="B111" s="43"/>
      <c r="C111" s="44">
        <v>0</v>
      </c>
      <c r="D111" s="43"/>
      <c r="E111" s="43"/>
      <c r="F111" s="43"/>
      <c r="G111" s="4"/>
      <c r="H111" s="4"/>
      <c r="I111" s="4"/>
      <c r="J111" s="4"/>
      <c r="K111" s="4"/>
      <c r="L111" s="4"/>
      <c r="M111" s="4"/>
    </row>
    <row r="112" spans="1:13" s="25" customFormat="1">
      <c r="A112" s="50" t="str">
        <f>A105</f>
        <v>TBN Country Coordinator</v>
      </c>
      <c r="B112" s="51">
        <f>B105*C111</f>
        <v>0</v>
      </c>
      <c r="C112" s="58">
        <v>0.2</v>
      </c>
      <c r="D112" s="49">
        <f>B112*C112-E112</f>
        <v>0</v>
      </c>
      <c r="E112" s="51"/>
      <c r="F112" s="43">
        <f t="shared" ref="F112:F115" si="33">SUM(D112:E112)</f>
        <v>0</v>
      </c>
      <c r="G112" s="4"/>
      <c r="H112" s="4"/>
      <c r="I112" s="4"/>
      <c r="J112" s="4"/>
      <c r="K112" s="4"/>
      <c r="L112" s="4"/>
      <c r="M112" s="4"/>
    </row>
    <row r="113" spans="1:13" s="25" customFormat="1">
      <c r="A113" s="50" t="str">
        <f t="shared" ref="A113:A115" si="34">A106</f>
        <v>Field technician</v>
      </c>
      <c r="B113" s="51">
        <f>B106*C111</f>
        <v>0</v>
      </c>
      <c r="C113" s="58">
        <v>0.3</v>
      </c>
      <c r="D113" s="49">
        <f t="shared" ref="D113:D115" si="35">B113*C113-E113</f>
        <v>0</v>
      </c>
      <c r="E113" s="51"/>
      <c r="F113" s="43">
        <f t="shared" si="33"/>
        <v>0</v>
      </c>
      <c r="G113" s="4"/>
      <c r="H113" s="4"/>
      <c r="I113" s="4"/>
      <c r="J113" s="4"/>
      <c r="K113" s="4"/>
      <c r="L113" s="4"/>
      <c r="M113" s="4"/>
    </row>
    <row r="114" spans="1:13" s="25" customFormat="1">
      <c r="A114" s="50">
        <f t="shared" si="34"/>
        <v>0</v>
      </c>
      <c r="B114" s="51">
        <f>B107*C111</f>
        <v>0</v>
      </c>
      <c r="C114" s="58">
        <v>0</v>
      </c>
      <c r="D114" s="49">
        <f t="shared" si="35"/>
        <v>0</v>
      </c>
      <c r="E114" s="51"/>
      <c r="F114" s="43">
        <f t="shared" si="33"/>
        <v>0</v>
      </c>
      <c r="G114" s="4"/>
      <c r="H114" s="4"/>
      <c r="I114" s="4"/>
      <c r="J114" s="4"/>
      <c r="K114" s="4"/>
      <c r="L114" s="4"/>
      <c r="M114" s="4"/>
    </row>
    <row r="115" spans="1:13" s="25" customFormat="1">
      <c r="A115" s="50">
        <f t="shared" si="34"/>
        <v>0</v>
      </c>
      <c r="B115" s="51">
        <f>B108*C111</f>
        <v>0</v>
      </c>
      <c r="C115" s="58">
        <v>0</v>
      </c>
      <c r="D115" s="49">
        <f t="shared" si="35"/>
        <v>0</v>
      </c>
      <c r="E115" s="51"/>
      <c r="F115" s="43">
        <f t="shared" si="33"/>
        <v>0</v>
      </c>
      <c r="G115" s="4"/>
      <c r="H115" s="4"/>
      <c r="I115" s="4"/>
      <c r="J115" s="4"/>
      <c r="K115" s="4"/>
      <c r="L115" s="4"/>
      <c r="M115" s="4"/>
    </row>
    <row r="116" spans="1:13" s="25" customFormat="1">
      <c r="A116" s="16" t="s">
        <v>10</v>
      </c>
      <c r="B116" s="17"/>
      <c r="C116" s="18"/>
      <c r="D116" s="17">
        <f>SUM(D112:D115)</f>
        <v>0</v>
      </c>
      <c r="E116" s="17">
        <f t="shared" ref="E116" si="36">SUM(E112:E115)</f>
        <v>0</v>
      </c>
      <c r="F116" s="17">
        <f>SUM(F112:F115)</f>
        <v>0</v>
      </c>
      <c r="G116" s="4"/>
      <c r="H116" s="4"/>
      <c r="I116" s="4"/>
      <c r="J116" s="4"/>
      <c r="K116" s="4"/>
      <c r="L116" s="4"/>
      <c r="M116" s="4"/>
    </row>
    <row r="117" spans="1:13" s="25" customFormat="1">
      <c r="A117" s="42"/>
      <c r="B117" s="43"/>
      <c r="C117" s="44"/>
      <c r="D117" s="43"/>
      <c r="E117" s="43"/>
      <c r="F117" s="43"/>
      <c r="G117" s="4"/>
      <c r="H117" s="4"/>
      <c r="I117" s="4"/>
      <c r="J117" s="4"/>
      <c r="K117" s="4"/>
      <c r="L117" s="4"/>
      <c r="M117" s="4"/>
    </row>
    <row r="118" spans="1:13" s="25" customFormat="1">
      <c r="A118" s="42" t="s">
        <v>11</v>
      </c>
      <c r="B118" s="43"/>
      <c r="C118" s="44"/>
      <c r="D118" s="43"/>
      <c r="E118" s="43"/>
      <c r="F118" s="43"/>
      <c r="G118" s="4"/>
      <c r="H118" s="4"/>
      <c r="I118" s="4"/>
      <c r="J118" s="4"/>
      <c r="K118" s="4"/>
      <c r="L118" s="4"/>
      <c r="M118" s="4"/>
    </row>
    <row r="119" spans="1:13" s="25" customFormat="1">
      <c r="A119" s="59" t="s">
        <v>42</v>
      </c>
      <c r="B119" s="84">
        <v>2000</v>
      </c>
      <c r="C119" s="85">
        <v>4</v>
      </c>
      <c r="D119" s="49">
        <f t="shared" ref="D119:D120" si="37">B119*C119-E119</f>
        <v>8000</v>
      </c>
      <c r="E119" s="84"/>
      <c r="F119" s="43">
        <f t="shared" ref="F119:F120" si="38">SUM(D119:E119)</f>
        <v>8000</v>
      </c>
      <c r="G119" s="4"/>
      <c r="H119" s="4"/>
      <c r="I119" s="4"/>
      <c r="J119" s="4"/>
      <c r="K119" s="4"/>
      <c r="L119" s="4"/>
      <c r="M119" s="4"/>
    </row>
    <row r="120" spans="1:13">
      <c r="A120" s="56"/>
      <c r="B120" s="51"/>
      <c r="C120" s="57"/>
      <c r="D120" s="49">
        <f t="shared" si="37"/>
        <v>0</v>
      </c>
      <c r="E120" s="51"/>
      <c r="F120" s="43">
        <f t="shared" si="38"/>
        <v>0</v>
      </c>
      <c r="G120" s="19"/>
    </row>
    <row r="121" spans="1:13" s="25" customFormat="1">
      <c r="A121" s="16" t="s">
        <v>12</v>
      </c>
      <c r="B121" s="17"/>
      <c r="C121" s="18"/>
      <c r="D121" s="17">
        <f>SUM(D119:D120)</f>
        <v>8000</v>
      </c>
      <c r="E121" s="17">
        <f t="shared" ref="E121:F121" si="39">SUM(E119:E120)</f>
        <v>0</v>
      </c>
      <c r="F121" s="17">
        <f t="shared" si="39"/>
        <v>8000</v>
      </c>
      <c r="G121" s="4"/>
      <c r="H121" s="4"/>
      <c r="I121" s="4"/>
      <c r="J121" s="4"/>
      <c r="K121" s="4"/>
      <c r="L121" s="4"/>
      <c r="M121" s="4"/>
    </row>
    <row r="122" spans="1:13" s="25" customFormat="1">
      <c r="A122" s="42"/>
      <c r="B122" s="43"/>
      <c r="C122" s="44"/>
      <c r="D122" s="43"/>
      <c r="E122" s="43"/>
      <c r="F122" s="43"/>
      <c r="G122" s="4"/>
      <c r="H122" s="4"/>
      <c r="I122" s="4"/>
      <c r="J122" s="4"/>
      <c r="K122" s="4"/>
      <c r="L122" s="4"/>
      <c r="M122" s="4"/>
    </row>
    <row r="123" spans="1:13" s="25" customFormat="1">
      <c r="A123" s="42" t="s">
        <v>13</v>
      </c>
      <c r="B123" s="43"/>
      <c r="C123" s="44"/>
      <c r="D123" s="43"/>
      <c r="E123" s="43"/>
      <c r="F123" s="43"/>
      <c r="G123" s="4"/>
      <c r="H123" s="4"/>
      <c r="I123" s="4"/>
      <c r="J123" s="4"/>
      <c r="K123" s="4"/>
      <c r="L123" s="4"/>
      <c r="M123" s="4"/>
    </row>
    <row r="124" spans="1:13" s="25" customFormat="1">
      <c r="A124" s="76" t="s">
        <v>43</v>
      </c>
      <c r="B124" s="49">
        <v>2500</v>
      </c>
      <c r="C124" s="86">
        <v>1</v>
      </c>
      <c r="D124" s="49">
        <f t="shared" ref="D124:D126" si="40">B124*C124-E124</f>
        <v>2500</v>
      </c>
      <c r="E124" s="43"/>
      <c r="F124" s="43">
        <f t="shared" ref="F124:F126" si="41">SUM(D124:E124)</f>
        <v>2500</v>
      </c>
      <c r="G124" s="4"/>
      <c r="H124" s="4"/>
      <c r="I124" s="4"/>
      <c r="J124" s="4"/>
      <c r="K124" s="4"/>
      <c r="L124" s="4"/>
      <c r="M124" s="4"/>
    </row>
    <row r="125" spans="1:13">
      <c r="A125" s="76" t="s">
        <v>44</v>
      </c>
      <c r="B125" s="49">
        <v>1500</v>
      </c>
      <c r="C125" s="86">
        <v>1</v>
      </c>
      <c r="D125" s="49">
        <f t="shared" si="40"/>
        <v>1500</v>
      </c>
      <c r="E125" s="43"/>
      <c r="F125" s="43">
        <f t="shared" si="41"/>
        <v>1500</v>
      </c>
      <c r="G125" s="19"/>
    </row>
    <row r="126" spans="1:13" s="25" customFormat="1">
      <c r="A126" s="56"/>
      <c r="B126" s="51"/>
      <c r="C126" s="57"/>
      <c r="D126" s="49">
        <f t="shared" si="40"/>
        <v>0</v>
      </c>
      <c r="E126" s="51"/>
      <c r="F126" s="43">
        <f t="shared" si="41"/>
        <v>0</v>
      </c>
      <c r="G126" s="4"/>
      <c r="H126" s="4"/>
      <c r="I126" s="4"/>
      <c r="J126" s="4"/>
      <c r="K126" s="4"/>
      <c r="L126" s="4"/>
      <c r="M126" s="4"/>
    </row>
    <row r="127" spans="1:13" s="25" customFormat="1">
      <c r="A127" s="16" t="s">
        <v>17</v>
      </c>
      <c r="B127" s="17"/>
      <c r="C127" s="18"/>
      <c r="D127" s="17">
        <f>SUM(D124:D126)</f>
        <v>4000</v>
      </c>
      <c r="E127" s="17">
        <f t="shared" ref="E127:F127" si="42">SUM(E124:E126)</f>
        <v>0</v>
      </c>
      <c r="F127" s="17">
        <f t="shared" si="42"/>
        <v>4000</v>
      </c>
      <c r="G127" s="4"/>
      <c r="H127" s="4"/>
      <c r="I127" s="4"/>
      <c r="J127" s="4"/>
      <c r="K127" s="4"/>
      <c r="L127" s="4"/>
      <c r="M127" s="4"/>
    </row>
    <row r="128" spans="1:13" s="25" customFormat="1">
      <c r="A128" s="13"/>
      <c r="B128" s="14"/>
      <c r="C128" s="15"/>
      <c r="D128" s="14"/>
      <c r="E128" s="14"/>
      <c r="F128" s="14"/>
      <c r="G128" s="4"/>
      <c r="H128" s="4"/>
      <c r="I128" s="4"/>
      <c r="J128" s="4"/>
      <c r="K128" s="4"/>
      <c r="L128" s="4"/>
      <c r="M128" s="4"/>
    </row>
    <row r="129" spans="1:13" s="25" customFormat="1">
      <c r="A129" s="13" t="s">
        <v>23</v>
      </c>
      <c r="B129" s="14"/>
      <c r="C129" s="15"/>
      <c r="D129" s="14"/>
      <c r="E129" s="14"/>
      <c r="F129" s="14"/>
      <c r="G129" s="4"/>
      <c r="H129" s="4"/>
      <c r="I129" s="4"/>
      <c r="J129" s="4"/>
      <c r="K129" s="4"/>
      <c r="L129" s="4"/>
      <c r="M129" s="4"/>
    </row>
    <row r="130" spans="1:13">
      <c r="A130" s="76"/>
      <c r="B130" s="49"/>
      <c r="C130" s="86"/>
      <c r="D130" s="49">
        <f t="shared" ref="D130:D131" si="43">B130*C130-E130</f>
        <v>0</v>
      </c>
      <c r="E130" s="43"/>
      <c r="F130" s="43">
        <f t="shared" ref="F130:F131" si="44">SUM(D130:E130)</f>
        <v>0</v>
      </c>
      <c r="G130" s="19"/>
    </row>
    <row r="131" spans="1:13" s="25" customFormat="1">
      <c r="A131" s="56"/>
      <c r="B131" s="51"/>
      <c r="C131" s="57"/>
      <c r="D131" s="49">
        <f t="shared" si="43"/>
        <v>0</v>
      </c>
      <c r="E131" s="51"/>
      <c r="F131" s="43">
        <f t="shared" si="44"/>
        <v>0</v>
      </c>
      <c r="G131" s="4"/>
      <c r="H131" s="4"/>
      <c r="I131" s="4"/>
      <c r="J131" s="4"/>
      <c r="K131" s="4"/>
      <c r="L131" s="4"/>
      <c r="M131" s="4"/>
    </row>
    <row r="132" spans="1:13" s="25" customFormat="1">
      <c r="A132" s="16" t="s">
        <v>24</v>
      </c>
      <c r="B132" s="17"/>
      <c r="C132" s="18"/>
      <c r="D132" s="17">
        <f>SUM(D130:D131)</f>
        <v>0</v>
      </c>
      <c r="E132" s="17">
        <f t="shared" ref="E132:F132" si="45">SUM(E130:E131)</f>
        <v>0</v>
      </c>
      <c r="F132" s="17">
        <f t="shared" si="45"/>
        <v>0</v>
      </c>
      <c r="G132" s="4"/>
      <c r="H132" s="4"/>
      <c r="I132" s="4"/>
      <c r="J132" s="4"/>
      <c r="K132" s="4"/>
      <c r="L132" s="4"/>
      <c r="M132" s="4"/>
    </row>
    <row r="133" spans="1:13" s="25" customFormat="1">
      <c r="A133" s="13"/>
      <c r="B133" s="14"/>
      <c r="C133" s="15"/>
      <c r="D133" s="14"/>
      <c r="E133" s="14"/>
      <c r="F133" s="14"/>
      <c r="G133" s="4"/>
      <c r="H133" s="4"/>
      <c r="I133" s="4"/>
      <c r="J133" s="4"/>
      <c r="K133" s="4"/>
      <c r="L133" s="4"/>
      <c r="M133" s="4"/>
    </row>
    <row r="134" spans="1:13" s="25" customFormat="1">
      <c r="A134" s="42" t="s">
        <v>25</v>
      </c>
      <c r="B134" s="43"/>
      <c r="C134" s="44"/>
      <c r="D134" s="43"/>
      <c r="E134" s="43"/>
      <c r="F134" s="43"/>
      <c r="G134" s="4"/>
      <c r="H134" s="4"/>
      <c r="I134" s="4"/>
      <c r="J134" s="4"/>
      <c r="K134" s="4"/>
      <c r="L134" s="4"/>
      <c r="M134" s="4"/>
    </row>
    <row r="135" spans="1:13">
      <c r="A135" s="76"/>
      <c r="B135" s="49"/>
      <c r="C135" s="86"/>
      <c r="D135" s="49">
        <f t="shared" ref="D135:D136" si="46">B135*C135-E135</f>
        <v>0</v>
      </c>
      <c r="E135" s="43"/>
      <c r="F135" s="43">
        <f t="shared" ref="F135:F136" si="47">SUM(D135:E135)</f>
        <v>0</v>
      </c>
      <c r="G135" s="19"/>
    </row>
    <row r="136" spans="1:13" s="25" customFormat="1">
      <c r="A136" s="56"/>
      <c r="B136" s="51"/>
      <c r="C136" s="57"/>
      <c r="D136" s="49">
        <f t="shared" si="46"/>
        <v>0</v>
      </c>
      <c r="E136" s="51"/>
      <c r="F136" s="43">
        <f t="shared" si="47"/>
        <v>0</v>
      </c>
      <c r="G136" s="4"/>
      <c r="H136" s="4"/>
      <c r="I136" s="4"/>
      <c r="J136" s="4"/>
      <c r="K136" s="4"/>
      <c r="L136" s="4"/>
      <c r="M136" s="4"/>
    </row>
    <row r="137" spans="1:13" s="25" customFormat="1">
      <c r="A137" s="16" t="s">
        <v>27</v>
      </c>
      <c r="B137" s="17"/>
      <c r="C137" s="18"/>
      <c r="D137" s="17">
        <f>SUM(D135:D136)</f>
        <v>0</v>
      </c>
      <c r="E137" s="17">
        <f t="shared" ref="E137:F137" si="48">SUM(E135:E136)</f>
        <v>0</v>
      </c>
      <c r="F137" s="17">
        <f t="shared" si="48"/>
        <v>0</v>
      </c>
      <c r="G137" s="4"/>
      <c r="H137" s="4"/>
      <c r="I137" s="4"/>
      <c r="J137" s="4"/>
      <c r="K137" s="4"/>
      <c r="L137" s="4"/>
      <c r="M137" s="4"/>
    </row>
    <row r="138" spans="1:13" s="25" customFormat="1">
      <c r="A138" s="42"/>
      <c r="B138" s="43"/>
      <c r="C138" s="44"/>
      <c r="D138" s="43" t="s">
        <v>45</v>
      </c>
      <c r="E138" s="43"/>
      <c r="F138" s="43"/>
      <c r="G138" s="4"/>
      <c r="H138" s="4"/>
      <c r="I138" s="4"/>
      <c r="J138" s="4"/>
      <c r="K138" s="4"/>
      <c r="L138" s="4"/>
      <c r="M138" s="4"/>
    </row>
    <row r="139" spans="1:13" s="25" customFormat="1">
      <c r="A139" s="42" t="s">
        <v>28</v>
      </c>
      <c r="B139" s="43"/>
      <c r="C139" s="44"/>
      <c r="D139" s="43"/>
      <c r="E139" s="43"/>
      <c r="F139" s="43"/>
      <c r="G139" s="4"/>
      <c r="H139" s="4"/>
      <c r="I139" s="4"/>
      <c r="J139" s="4"/>
      <c r="K139" s="4"/>
      <c r="L139" s="4"/>
      <c r="M139" s="4"/>
    </row>
    <row r="140" spans="1:13">
      <c r="A140" s="45" t="s">
        <v>46</v>
      </c>
      <c r="B140" s="49">
        <v>2000</v>
      </c>
      <c r="C140" s="49">
        <v>1</v>
      </c>
      <c r="D140" s="49">
        <f t="shared" ref="D140:D141" si="49">B140*C140-E140</f>
        <v>2000</v>
      </c>
      <c r="E140" s="43"/>
      <c r="F140" s="43">
        <f t="shared" ref="F140:F141" si="50">SUM(D140:E140)</f>
        <v>2000</v>
      </c>
      <c r="G140" s="19"/>
    </row>
    <row r="141" spans="1:13" s="25" customFormat="1">
      <c r="A141" s="56"/>
      <c r="B141" s="51"/>
      <c r="C141" s="57"/>
      <c r="D141" s="49">
        <f t="shared" si="49"/>
        <v>0</v>
      </c>
      <c r="E141" s="51"/>
      <c r="F141" s="43">
        <f t="shared" si="50"/>
        <v>0</v>
      </c>
      <c r="G141" s="4"/>
      <c r="H141" s="4"/>
      <c r="I141" s="4"/>
      <c r="J141" s="4"/>
      <c r="K141" s="4"/>
      <c r="L141" s="4"/>
      <c r="M141" s="4"/>
    </row>
    <row r="142" spans="1:13" s="25" customFormat="1">
      <c r="A142" s="16" t="s">
        <v>31</v>
      </c>
      <c r="B142" s="17"/>
      <c r="C142" s="18"/>
      <c r="D142" s="17">
        <f>SUM(D140:D141)</f>
        <v>2000</v>
      </c>
      <c r="E142" s="17">
        <f t="shared" ref="E142:F142" si="51">SUM(E140:E141)</f>
        <v>0</v>
      </c>
      <c r="F142" s="17">
        <f t="shared" si="51"/>
        <v>2000</v>
      </c>
      <c r="G142" s="4"/>
      <c r="H142" s="4"/>
      <c r="I142" s="4"/>
      <c r="J142" s="4"/>
      <c r="K142" s="4"/>
      <c r="L142" s="4"/>
      <c r="M142" s="4"/>
    </row>
    <row r="143" spans="1:13" s="25" customFormat="1">
      <c r="A143" s="13"/>
      <c r="B143" s="14"/>
      <c r="C143" s="15"/>
      <c r="D143" s="14" t="s">
        <v>45</v>
      </c>
      <c r="E143" s="14"/>
      <c r="F143" s="14"/>
      <c r="G143" s="4"/>
      <c r="H143" s="4"/>
      <c r="I143" s="4"/>
      <c r="J143" s="4"/>
      <c r="K143" s="4"/>
      <c r="L143" s="4"/>
      <c r="M143" s="4"/>
    </row>
    <row r="144" spans="1:13" s="25" customFormat="1">
      <c r="A144" s="42" t="s">
        <v>32</v>
      </c>
      <c r="B144" s="43"/>
      <c r="C144" s="44"/>
      <c r="D144" s="43"/>
      <c r="E144" s="43"/>
      <c r="F144" s="43"/>
      <c r="G144" s="4"/>
      <c r="H144" s="4"/>
      <c r="I144" s="4"/>
      <c r="J144" s="4"/>
      <c r="K144" s="4"/>
      <c r="L144" s="4"/>
      <c r="M144" s="4"/>
    </row>
    <row r="145" spans="1:13">
      <c r="A145" s="45"/>
      <c r="B145" s="49"/>
      <c r="C145" s="49"/>
      <c r="D145" s="49">
        <f t="shared" ref="D145:D146" si="52">B145*C145-E145</f>
        <v>0</v>
      </c>
      <c r="E145" s="43"/>
      <c r="F145" s="43">
        <f t="shared" ref="F145:F146" si="53">SUM(D145:E145)</f>
        <v>0</v>
      </c>
      <c r="G145" s="19"/>
    </row>
    <row r="146" spans="1:13" s="25" customFormat="1">
      <c r="A146" s="56"/>
      <c r="B146" s="51"/>
      <c r="C146" s="57"/>
      <c r="D146" s="49">
        <f t="shared" si="52"/>
        <v>0</v>
      </c>
      <c r="E146" s="51"/>
      <c r="F146" s="43">
        <f t="shared" si="53"/>
        <v>0</v>
      </c>
      <c r="G146" s="4"/>
      <c r="H146" s="4"/>
      <c r="I146" s="4"/>
      <c r="J146" s="4"/>
      <c r="K146" s="4"/>
      <c r="L146" s="4"/>
      <c r="M146" s="4"/>
    </row>
    <row r="147" spans="1:13" s="25" customFormat="1">
      <c r="A147" s="16" t="s">
        <v>34</v>
      </c>
      <c r="B147" s="17"/>
      <c r="C147" s="18"/>
      <c r="D147" s="17">
        <f>SUM(D145:D146)</f>
        <v>0</v>
      </c>
      <c r="E147" s="17">
        <f t="shared" ref="E147:F147" si="54">SUM(E145:E146)</f>
        <v>0</v>
      </c>
      <c r="F147" s="17">
        <f t="shared" si="54"/>
        <v>0</v>
      </c>
      <c r="G147" s="4"/>
      <c r="H147" s="4"/>
      <c r="I147" s="4"/>
      <c r="J147" s="4"/>
      <c r="K147" s="4"/>
      <c r="L147" s="4"/>
      <c r="M147" s="4"/>
    </row>
    <row r="148" spans="1:13" s="39" customFormat="1">
      <c r="A148" s="36" t="s">
        <v>35</v>
      </c>
      <c r="B148" s="87"/>
      <c r="C148" s="88"/>
      <c r="D148" s="87">
        <f>D109+D116+D121+D127+D132+D137+D142+D147</f>
        <v>50500</v>
      </c>
      <c r="E148" s="37">
        <f t="shared" ref="E148:F148" si="55">E109+E116+E121+E127+E132+E137+E142+E147</f>
        <v>0</v>
      </c>
      <c r="F148" s="37">
        <f t="shared" si="55"/>
        <v>50500</v>
      </c>
      <c r="G148" s="4"/>
      <c r="H148" s="4"/>
      <c r="I148" s="4"/>
      <c r="J148" s="4"/>
      <c r="K148" s="4"/>
      <c r="L148" s="4"/>
      <c r="M148" s="4"/>
    </row>
    <row r="149" spans="1:13" s="25" customFormat="1">
      <c r="A149" s="29" t="s">
        <v>47</v>
      </c>
      <c r="B149" s="79"/>
      <c r="C149" s="82">
        <v>0.1</v>
      </c>
      <c r="D149" s="83">
        <f>D148*C149</f>
        <v>5050</v>
      </c>
      <c r="E149" s="40">
        <f>E148*C149</f>
        <v>0</v>
      </c>
      <c r="F149" s="14">
        <f t="shared" ref="F149" si="56">SUM(D149:E149)</f>
        <v>5050</v>
      </c>
      <c r="G149" s="4"/>
      <c r="H149" s="4"/>
      <c r="I149" s="4"/>
      <c r="J149" s="4"/>
      <c r="K149" s="4"/>
      <c r="L149" s="4"/>
      <c r="M149" s="4"/>
    </row>
    <row r="150" spans="1:13" customFormat="1">
      <c r="A150" s="26" t="s">
        <v>38</v>
      </c>
      <c r="B150" s="27"/>
      <c r="C150" s="28"/>
      <c r="D150" s="27">
        <f>SUM(D148:D149)</f>
        <v>55550</v>
      </c>
      <c r="E150" s="27">
        <f t="shared" ref="E150:F150" si="57">SUM(E148:E149)</f>
        <v>0</v>
      </c>
      <c r="F150" s="27">
        <f t="shared" si="57"/>
        <v>55550</v>
      </c>
    </row>
    <row r="151" spans="1:13">
      <c r="A151" s="41"/>
      <c r="B151" s="41"/>
      <c r="C151" s="41"/>
      <c r="D151" s="41"/>
      <c r="E151" s="41"/>
      <c r="F151" s="41"/>
    </row>
    <row r="152" spans="1:13" ht="24" customHeight="1">
      <c r="A152" s="1" t="s">
        <v>48</v>
      </c>
      <c r="B152" s="2"/>
      <c r="C152" s="3"/>
      <c r="D152" s="2"/>
      <c r="E152" s="2"/>
      <c r="F152" s="2"/>
    </row>
    <row r="153" spans="1:13" s="25" customFormat="1" ht="26">
      <c r="A153" s="5" t="s">
        <v>1</v>
      </c>
      <c r="B153" s="6" t="s">
        <v>2</v>
      </c>
      <c r="C153" s="7" t="s">
        <v>3</v>
      </c>
      <c r="D153" s="8" t="s">
        <v>4</v>
      </c>
      <c r="E153" s="8" t="s">
        <v>5</v>
      </c>
      <c r="F153" s="8" t="s">
        <v>6</v>
      </c>
      <c r="G153" s="4"/>
      <c r="H153" s="4"/>
      <c r="I153" s="4"/>
      <c r="J153" s="4"/>
      <c r="K153" s="4"/>
      <c r="L153" s="4"/>
      <c r="M153" s="4"/>
    </row>
    <row r="154" spans="1:13" s="25" customFormat="1">
      <c r="A154" s="9"/>
      <c r="B154" s="10"/>
      <c r="C154" s="11"/>
      <c r="D154" s="12"/>
      <c r="E154" s="12"/>
      <c r="F154" s="12"/>
      <c r="G154" s="4"/>
      <c r="H154" s="4"/>
      <c r="I154" s="4"/>
      <c r="J154" s="4"/>
      <c r="K154" s="4"/>
      <c r="L154" s="4"/>
      <c r="M154" s="4"/>
    </row>
    <row r="155" spans="1:13" s="25" customFormat="1">
      <c r="A155" s="42" t="s">
        <v>7</v>
      </c>
      <c r="B155" s="43"/>
      <c r="C155" s="44"/>
      <c r="D155" s="43"/>
      <c r="E155" s="43"/>
      <c r="F155" s="43"/>
      <c r="G155" s="4"/>
      <c r="H155" s="4"/>
      <c r="I155" s="4"/>
      <c r="J155" s="4"/>
      <c r="K155" s="4"/>
      <c r="L155" s="4"/>
      <c r="M155" s="4"/>
    </row>
    <row r="156" spans="1:13" s="25" customFormat="1">
      <c r="A156" s="76" t="s">
        <v>49</v>
      </c>
      <c r="B156" s="49">
        <v>10000</v>
      </c>
      <c r="C156" s="77">
        <v>1</v>
      </c>
      <c r="D156" s="49">
        <f t="shared" ref="D156:D158" si="58">B156*C156-E156</f>
        <v>10000</v>
      </c>
      <c r="E156" s="49"/>
      <c r="F156" s="43">
        <f t="shared" ref="F156:F158" si="59">SUM(D156:E156)</f>
        <v>10000</v>
      </c>
      <c r="G156" s="4"/>
      <c r="H156" s="4"/>
      <c r="I156" s="4"/>
      <c r="J156" s="4"/>
      <c r="K156" s="4"/>
      <c r="L156" s="4"/>
      <c r="M156" s="4"/>
    </row>
    <row r="157" spans="1:13" s="25" customFormat="1">
      <c r="A157" s="76"/>
      <c r="B157" s="49"/>
      <c r="C157" s="77"/>
      <c r="D157" s="49">
        <f t="shared" si="58"/>
        <v>0</v>
      </c>
      <c r="E157" s="49"/>
      <c r="F157" s="43">
        <f t="shared" si="59"/>
        <v>0</v>
      </c>
      <c r="G157" s="4"/>
      <c r="H157" s="4"/>
      <c r="I157" s="4"/>
      <c r="J157" s="4"/>
      <c r="K157" s="4"/>
      <c r="L157" s="4"/>
      <c r="M157" s="4"/>
    </row>
    <row r="158" spans="1:13" s="25" customFormat="1">
      <c r="A158" s="76"/>
      <c r="B158" s="49"/>
      <c r="C158" s="77"/>
      <c r="D158" s="49">
        <f t="shared" si="58"/>
        <v>0</v>
      </c>
      <c r="E158" s="49"/>
      <c r="F158" s="43">
        <f t="shared" si="59"/>
        <v>0</v>
      </c>
      <c r="G158" s="4"/>
      <c r="H158" s="4"/>
      <c r="I158" s="4"/>
      <c r="J158" s="4"/>
      <c r="K158" s="4"/>
      <c r="L158" s="4"/>
      <c r="M158" s="4"/>
    </row>
    <row r="159" spans="1:13" s="25" customFormat="1">
      <c r="A159" s="16" t="s">
        <v>8</v>
      </c>
      <c r="B159" s="17"/>
      <c r="C159" s="18"/>
      <c r="D159" s="17">
        <f>SUM(D156:D158)</f>
        <v>10000</v>
      </c>
      <c r="E159" s="17">
        <f>SUM(E156:E158)</f>
        <v>0</v>
      </c>
      <c r="F159" s="17">
        <f>SUM(F156:F158)</f>
        <v>10000</v>
      </c>
      <c r="G159" s="4"/>
      <c r="H159" s="4"/>
      <c r="I159" s="4"/>
      <c r="J159" s="4"/>
      <c r="K159" s="4"/>
      <c r="L159" s="4"/>
      <c r="M159" s="4"/>
    </row>
    <row r="160" spans="1:13" s="25" customFormat="1">
      <c r="A160" s="13"/>
      <c r="B160" s="14"/>
      <c r="C160" s="44"/>
      <c r="D160" s="43"/>
      <c r="E160" s="43"/>
      <c r="F160" s="43"/>
      <c r="G160" s="4"/>
      <c r="H160" s="4"/>
      <c r="I160" s="4"/>
      <c r="J160" s="4"/>
      <c r="K160" s="4"/>
      <c r="L160" s="4"/>
      <c r="M160" s="4"/>
    </row>
    <row r="161" spans="1:13" s="25" customFormat="1">
      <c r="A161" s="13" t="s">
        <v>9</v>
      </c>
      <c r="B161" s="14"/>
      <c r="C161" s="44">
        <v>0</v>
      </c>
      <c r="D161" s="43"/>
      <c r="E161" s="43"/>
      <c r="F161" s="43"/>
      <c r="G161" s="4"/>
      <c r="H161" s="4"/>
      <c r="I161" s="4"/>
      <c r="J161" s="4"/>
      <c r="K161" s="4"/>
      <c r="L161" s="4"/>
      <c r="M161" s="4"/>
    </row>
    <row r="162" spans="1:13" s="25" customFormat="1">
      <c r="A162" s="34" t="str">
        <f>A156</f>
        <v>TBN Anthropologist/Interviewer (will also perform data entry)</v>
      </c>
      <c r="B162" s="35">
        <f>B156*C161</f>
        <v>0</v>
      </c>
      <c r="C162" s="58">
        <f>C156</f>
        <v>1</v>
      </c>
      <c r="D162" s="49">
        <f>B162*C162-E162</f>
        <v>0</v>
      </c>
      <c r="E162" s="51"/>
      <c r="F162" s="43">
        <f>SUM(D162:E162)</f>
        <v>0</v>
      </c>
      <c r="G162" s="4"/>
      <c r="H162" s="4"/>
      <c r="I162" s="4"/>
      <c r="J162" s="4"/>
      <c r="K162" s="4"/>
      <c r="L162" s="4"/>
      <c r="M162" s="4"/>
    </row>
    <row r="163" spans="1:13" s="25" customFormat="1">
      <c r="A163" s="34">
        <f t="shared" ref="A163:A164" si="60">A157</f>
        <v>0</v>
      </c>
      <c r="B163" s="35">
        <f t="shared" ref="B163:B164" si="61">B157*C162</f>
        <v>0</v>
      </c>
      <c r="C163" s="58">
        <f t="shared" ref="C163:C164" si="62">C157</f>
        <v>0</v>
      </c>
      <c r="D163" s="49">
        <f t="shared" ref="D163:D164" si="63">B163*C163-E163</f>
        <v>0</v>
      </c>
      <c r="E163" s="51"/>
      <c r="F163" s="43">
        <f t="shared" ref="F163:F164" si="64">SUM(D163:E163)</f>
        <v>0</v>
      </c>
      <c r="G163" s="4"/>
      <c r="H163" s="4"/>
      <c r="I163" s="4"/>
      <c r="J163" s="4"/>
      <c r="K163" s="4"/>
      <c r="L163" s="4"/>
      <c r="M163" s="4"/>
    </row>
    <row r="164" spans="1:13" s="25" customFormat="1">
      <c r="A164" s="34">
        <f t="shared" si="60"/>
        <v>0</v>
      </c>
      <c r="B164" s="35">
        <f t="shared" si="61"/>
        <v>0</v>
      </c>
      <c r="C164" s="58">
        <f t="shared" si="62"/>
        <v>0</v>
      </c>
      <c r="D164" s="49">
        <f t="shared" si="63"/>
        <v>0</v>
      </c>
      <c r="E164" s="51"/>
      <c r="F164" s="43">
        <f t="shared" si="64"/>
        <v>0</v>
      </c>
      <c r="G164" s="4"/>
      <c r="H164" s="4"/>
      <c r="I164" s="4"/>
      <c r="J164" s="4"/>
      <c r="K164" s="4"/>
      <c r="L164" s="4"/>
      <c r="M164" s="4"/>
    </row>
    <row r="165" spans="1:13" s="25" customFormat="1">
      <c r="A165" s="16" t="s">
        <v>10</v>
      </c>
      <c r="B165" s="17"/>
      <c r="C165" s="18"/>
      <c r="D165" s="17">
        <f>SUM(D162:D164)</f>
        <v>0</v>
      </c>
      <c r="E165" s="17">
        <f>SUM(E162:E164)</f>
        <v>0</v>
      </c>
      <c r="F165" s="17">
        <f>SUM(F162:F164)</f>
        <v>0</v>
      </c>
      <c r="G165" s="4"/>
      <c r="H165" s="4"/>
      <c r="I165" s="4"/>
      <c r="J165" s="4"/>
      <c r="K165" s="4"/>
      <c r="L165" s="4"/>
      <c r="M165" s="4"/>
    </row>
    <row r="166" spans="1:13" s="25" customFormat="1">
      <c r="A166" s="13"/>
      <c r="B166" s="14"/>
      <c r="C166" s="15"/>
      <c r="D166" s="14"/>
      <c r="E166" s="14"/>
      <c r="F166" s="14"/>
      <c r="G166" s="4"/>
      <c r="H166" s="4"/>
      <c r="I166" s="4"/>
      <c r="J166" s="4"/>
      <c r="K166" s="4"/>
      <c r="L166" s="4"/>
      <c r="M166" s="4"/>
    </row>
    <row r="167" spans="1:13" s="25" customFormat="1">
      <c r="A167" s="42" t="s">
        <v>11</v>
      </c>
      <c r="B167" s="43"/>
      <c r="C167" s="44"/>
      <c r="D167" s="43"/>
      <c r="E167" s="43"/>
      <c r="F167" s="43"/>
      <c r="G167" s="4"/>
      <c r="H167" s="4"/>
      <c r="I167" s="4"/>
      <c r="J167" s="4"/>
      <c r="K167" s="4"/>
      <c r="L167" s="4"/>
      <c r="M167" s="4"/>
    </row>
    <row r="168" spans="1:13" s="25" customFormat="1">
      <c r="A168" s="59" t="s">
        <v>50</v>
      </c>
      <c r="B168" s="84">
        <v>1500</v>
      </c>
      <c r="C168" s="85">
        <v>2</v>
      </c>
      <c r="D168" s="49">
        <f>B168*C168-E168</f>
        <v>3000</v>
      </c>
      <c r="E168" s="84"/>
      <c r="F168" s="43">
        <f>SUM(D168:E168)</f>
        <v>3000</v>
      </c>
      <c r="G168" s="4"/>
      <c r="H168" s="4"/>
      <c r="I168" s="4"/>
      <c r="J168" s="4"/>
      <c r="K168" s="4"/>
      <c r="L168" s="4"/>
      <c r="M168" s="4"/>
    </row>
    <row r="169" spans="1:13" s="25" customFormat="1">
      <c r="A169" s="56"/>
      <c r="B169" s="51"/>
      <c r="C169" s="57"/>
      <c r="D169" s="49">
        <f>B169*C169-E169</f>
        <v>0</v>
      </c>
      <c r="E169" s="51"/>
      <c r="F169" s="43">
        <f>SUM(D169:E169)</f>
        <v>0</v>
      </c>
      <c r="G169" s="4"/>
      <c r="H169" s="4"/>
      <c r="I169" s="4"/>
      <c r="J169" s="4"/>
      <c r="K169" s="4"/>
      <c r="L169" s="4"/>
      <c r="M169" s="4"/>
    </row>
    <row r="170" spans="1:13">
      <c r="A170" s="16" t="s">
        <v>12</v>
      </c>
      <c r="B170" s="17"/>
      <c r="C170" s="18"/>
      <c r="D170" s="17">
        <f>SUM(D168:D169)</f>
        <v>3000</v>
      </c>
      <c r="E170" s="17">
        <f t="shared" ref="E170" si="65">SUM(E168:E169)</f>
        <v>0</v>
      </c>
      <c r="F170" s="17">
        <f>SUM(F168:F169)</f>
        <v>3000</v>
      </c>
      <c r="G170" s="19"/>
    </row>
    <row r="171" spans="1:13" s="25" customFormat="1">
      <c r="A171" s="13"/>
      <c r="B171" s="14"/>
      <c r="C171" s="15"/>
      <c r="D171" s="14"/>
      <c r="E171" s="14"/>
      <c r="F171" s="14"/>
      <c r="G171" s="4"/>
      <c r="H171" s="4"/>
      <c r="I171" s="4"/>
      <c r="J171" s="4"/>
      <c r="K171" s="4"/>
      <c r="L171" s="4"/>
      <c r="M171" s="4"/>
    </row>
    <row r="172" spans="1:13" s="25" customFormat="1">
      <c r="A172" s="42" t="s">
        <v>13</v>
      </c>
      <c r="B172" s="43"/>
      <c r="C172" s="44"/>
      <c r="D172" s="43"/>
      <c r="E172" s="43"/>
      <c r="F172" s="43"/>
      <c r="G172" s="4"/>
      <c r="H172" s="4"/>
      <c r="I172" s="4"/>
      <c r="J172" s="4"/>
      <c r="K172" s="4"/>
      <c r="L172" s="4"/>
      <c r="M172" s="4"/>
    </row>
    <row r="173" spans="1:13" s="25" customFormat="1">
      <c r="A173" s="76"/>
      <c r="B173" s="49"/>
      <c r="C173" s="86"/>
      <c r="D173" s="49">
        <f t="shared" ref="D173:D174" si="66">B173*C173-E173</f>
        <v>0</v>
      </c>
      <c r="E173" s="43"/>
      <c r="F173" s="43">
        <f t="shared" ref="F173:F174" si="67">SUM(D173:E173)</f>
        <v>0</v>
      </c>
      <c r="G173" s="4"/>
      <c r="H173" s="4"/>
      <c r="I173" s="4"/>
      <c r="J173" s="4"/>
      <c r="K173" s="4"/>
      <c r="L173" s="4"/>
      <c r="M173" s="4"/>
    </row>
    <row r="174" spans="1:13" s="25" customFormat="1">
      <c r="A174" s="56"/>
      <c r="B174" s="51"/>
      <c r="C174" s="57"/>
      <c r="D174" s="49">
        <f t="shared" si="66"/>
        <v>0</v>
      </c>
      <c r="E174" s="51"/>
      <c r="F174" s="43">
        <f t="shared" si="67"/>
        <v>0</v>
      </c>
      <c r="G174" s="4"/>
      <c r="H174" s="4"/>
      <c r="I174" s="4"/>
      <c r="J174" s="4"/>
      <c r="K174" s="4"/>
      <c r="L174" s="4"/>
      <c r="M174" s="4"/>
    </row>
    <row r="175" spans="1:13">
      <c r="A175" s="16" t="s">
        <v>17</v>
      </c>
      <c r="B175" s="17"/>
      <c r="C175" s="18"/>
      <c r="D175" s="17">
        <f>SUM(D173:D174)</f>
        <v>0</v>
      </c>
      <c r="E175" s="17">
        <f t="shared" ref="E175:F175" si="68">SUM(E173:E174)</f>
        <v>0</v>
      </c>
      <c r="F175" s="17">
        <f t="shared" si="68"/>
        <v>0</v>
      </c>
      <c r="G175" s="19"/>
    </row>
    <row r="176" spans="1:13" s="25" customFormat="1">
      <c r="A176" s="13"/>
      <c r="B176" s="14"/>
      <c r="C176" s="15"/>
      <c r="D176" s="14"/>
      <c r="E176" s="14"/>
      <c r="F176" s="14"/>
      <c r="G176" s="4"/>
      <c r="H176" s="4"/>
      <c r="I176" s="4"/>
      <c r="J176" s="4"/>
      <c r="K176" s="4"/>
      <c r="L176" s="4"/>
      <c r="M176" s="4"/>
    </row>
    <row r="177" spans="1:13" s="25" customFormat="1">
      <c r="A177" s="42" t="s">
        <v>23</v>
      </c>
      <c r="B177" s="43"/>
      <c r="C177" s="44"/>
      <c r="D177" s="43"/>
      <c r="E177" s="43"/>
      <c r="F177" s="43"/>
      <c r="G177" s="4"/>
      <c r="H177" s="4"/>
      <c r="I177" s="4"/>
      <c r="J177" s="4"/>
      <c r="K177" s="4"/>
      <c r="L177" s="4"/>
      <c r="M177" s="4"/>
    </row>
    <row r="178" spans="1:13" s="25" customFormat="1">
      <c r="A178" s="76"/>
      <c r="B178" s="49"/>
      <c r="C178" s="86"/>
      <c r="D178" s="49">
        <f t="shared" ref="D178:D179" si="69">B178*C178-E178</f>
        <v>0</v>
      </c>
      <c r="E178" s="43"/>
      <c r="F178" s="43">
        <f t="shared" ref="F178:F179" si="70">SUM(D178:E178)</f>
        <v>0</v>
      </c>
      <c r="G178" s="4"/>
      <c r="H178" s="4"/>
      <c r="I178" s="4"/>
      <c r="J178" s="4"/>
      <c r="K178" s="4"/>
      <c r="L178" s="4"/>
      <c r="M178" s="4"/>
    </row>
    <row r="179" spans="1:13" s="25" customFormat="1">
      <c r="A179" s="56"/>
      <c r="B179" s="51"/>
      <c r="C179" s="57"/>
      <c r="D179" s="49">
        <f t="shared" si="69"/>
        <v>0</v>
      </c>
      <c r="E179" s="51"/>
      <c r="F179" s="43">
        <f t="shared" si="70"/>
        <v>0</v>
      </c>
      <c r="G179" s="4"/>
      <c r="H179" s="4"/>
      <c r="I179" s="4"/>
      <c r="J179" s="4"/>
      <c r="K179" s="4"/>
      <c r="L179" s="4"/>
      <c r="M179" s="4"/>
    </row>
    <row r="180" spans="1:13">
      <c r="A180" s="16" t="s">
        <v>24</v>
      </c>
      <c r="B180" s="17"/>
      <c r="C180" s="18"/>
      <c r="D180" s="17">
        <f>SUM(D178:D179)</f>
        <v>0</v>
      </c>
      <c r="E180" s="17">
        <f t="shared" ref="E180:F180" si="71">SUM(E178:E179)</f>
        <v>0</v>
      </c>
      <c r="F180" s="17">
        <f t="shared" si="71"/>
        <v>0</v>
      </c>
      <c r="G180" s="19"/>
    </row>
    <row r="181" spans="1:13" s="25" customFormat="1">
      <c r="A181" s="42"/>
      <c r="B181" s="43"/>
      <c r="C181" s="44"/>
      <c r="D181" s="43"/>
      <c r="E181" s="43"/>
      <c r="F181" s="43"/>
      <c r="G181" s="4"/>
      <c r="H181" s="4"/>
      <c r="I181" s="4"/>
      <c r="J181" s="4"/>
      <c r="K181" s="4"/>
      <c r="L181" s="4"/>
      <c r="M181" s="4"/>
    </row>
    <row r="182" spans="1:13" s="25" customFormat="1">
      <c r="A182" s="42" t="s">
        <v>25</v>
      </c>
      <c r="B182" s="43"/>
      <c r="C182" s="44"/>
      <c r="D182" s="43"/>
      <c r="E182" s="43"/>
      <c r="F182" s="43"/>
      <c r="G182" s="4"/>
      <c r="H182" s="4"/>
      <c r="I182" s="4"/>
      <c r="J182" s="4"/>
      <c r="K182" s="4"/>
      <c r="L182" s="4"/>
      <c r="M182" s="4"/>
    </row>
    <row r="183" spans="1:13" s="25" customFormat="1">
      <c r="A183" s="76"/>
      <c r="B183" s="49"/>
      <c r="C183" s="86"/>
      <c r="D183" s="49">
        <f t="shared" ref="D183:D184" si="72">B183*C183-E183</f>
        <v>0</v>
      </c>
      <c r="E183" s="43"/>
      <c r="F183" s="43">
        <f t="shared" ref="F183:F184" si="73">SUM(D183:E183)</f>
        <v>0</v>
      </c>
      <c r="G183" s="4"/>
      <c r="H183" s="4"/>
      <c r="I183" s="4"/>
      <c r="J183" s="4"/>
      <c r="K183" s="4"/>
      <c r="L183" s="4"/>
      <c r="M183" s="4"/>
    </row>
    <row r="184" spans="1:13" s="25" customFormat="1">
      <c r="A184" s="56"/>
      <c r="B184" s="51"/>
      <c r="C184" s="57"/>
      <c r="D184" s="49">
        <f t="shared" si="72"/>
        <v>0</v>
      </c>
      <c r="E184" s="51"/>
      <c r="F184" s="43">
        <f t="shared" si="73"/>
        <v>0</v>
      </c>
      <c r="G184" s="4"/>
      <c r="H184" s="4"/>
      <c r="I184" s="4"/>
      <c r="J184" s="4"/>
      <c r="K184" s="4"/>
      <c r="L184" s="4"/>
      <c r="M184" s="4"/>
    </row>
    <row r="185" spans="1:13">
      <c r="A185" s="16" t="s">
        <v>27</v>
      </c>
      <c r="B185" s="17"/>
      <c r="C185" s="18"/>
      <c r="D185" s="17">
        <f>SUM(D183:D184)</f>
        <v>0</v>
      </c>
      <c r="E185" s="17">
        <f t="shared" ref="E185:F185" si="74">SUM(E183:E184)</f>
        <v>0</v>
      </c>
      <c r="F185" s="17">
        <f t="shared" si="74"/>
        <v>0</v>
      </c>
      <c r="G185" s="19"/>
    </row>
    <row r="186" spans="1:13" s="25" customFormat="1">
      <c r="A186" s="13"/>
      <c r="B186" s="14"/>
      <c r="C186" s="15"/>
      <c r="D186" s="14" t="s">
        <v>45</v>
      </c>
      <c r="E186" s="14"/>
      <c r="F186" s="14"/>
      <c r="G186" s="4"/>
      <c r="H186" s="4"/>
      <c r="I186" s="4"/>
      <c r="J186" s="4"/>
      <c r="K186" s="4"/>
      <c r="L186" s="4"/>
      <c r="M186" s="4"/>
    </row>
    <row r="187" spans="1:13" s="25" customFormat="1">
      <c r="A187" s="42" t="s">
        <v>28</v>
      </c>
      <c r="B187" s="43"/>
      <c r="C187" s="44"/>
      <c r="D187" s="43"/>
      <c r="E187" s="43"/>
      <c r="F187" s="43"/>
      <c r="G187" s="4"/>
      <c r="H187" s="4"/>
      <c r="I187" s="4"/>
      <c r="J187" s="4"/>
      <c r="K187" s="4"/>
      <c r="L187" s="4"/>
      <c r="M187" s="4"/>
    </row>
    <row r="188" spans="1:13" s="25" customFormat="1">
      <c r="A188" s="45" t="s">
        <v>51</v>
      </c>
      <c r="B188" s="49">
        <v>1500</v>
      </c>
      <c r="C188" s="49">
        <v>1</v>
      </c>
      <c r="D188" s="49">
        <f t="shared" ref="D188:D189" si="75">B188*C188-E188</f>
        <v>1500</v>
      </c>
      <c r="E188" s="43"/>
      <c r="F188" s="43">
        <f t="shared" ref="F188:F189" si="76">SUM(D188:E188)</f>
        <v>1500</v>
      </c>
      <c r="G188" s="4"/>
      <c r="H188" s="4"/>
      <c r="I188" s="4"/>
      <c r="J188" s="4"/>
      <c r="K188" s="4"/>
      <c r="L188" s="4"/>
      <c r="M188" s="4"/>
    </row>
    <row r="189" spans="1:13" s="25" customFormat="1">
      <c r="A189" s="56"/>
      <c r="B189" s="51"/>
      <c r="C189" s="57"/>
      <c r="D189" s="49">
        <f t="shared" si="75"/>
        <v>0</v>
      </c>
      <c r="E189" s="51"/>
      <c r="F189" s="43">
        <f t="shared" si="76"/>
        <v>0</v>
      </c>
      <c r="G189" s="4"/>
      <c r="H189" s="4"/>
      <c r="I189" s="4"/>
      <c r="J189" s="4"/>
      <c r="K189" s="4"/>
      <c r="L189" s="4"/>
      <c r="M189" s="4"/>
    </row>
    <row r="190" spans="1:13">
      <c r="A190" s="16" t="s">
        <v>31</v>
      </c>
      <c r="B190" s="17"/>
      <c r="C190" s="18"/>
      <c r="D190" s="17">
        <f>SUM(D188:D189)</f>
        <v>1500</v>
      </c>
      <c r="E190" s="17">
        <f t="shared" ref="E190:F190" si="77">SUM(E188:E189)</f>
        <v>0</v>
      </c>
      <c r="F190" s="17">
        <f t="shared" si="77"/>
        <v>1500</v>
      </c>
      <c r="G190" s="19"/>
    </row>
    <row r="191" spans="1:13" s="25" customFormat="1">
      <c r="A191" s="13"/>
      <c r="B191" s="14"/>
      <c r="C191" s="15"/>
      <c r="D191" s="14" t="s">
        <v>45</v>
      </c>
      <c r="E191" s="14"/>
      <c r="F191" s="14"/>
      <c r="G191" s="4"/>
      <c r="H191" s="4"/>
      <c r="I191" s="4"/>
      <c r="J191" s="4"/>
      <c r="K191" s="4"/>
      <c r="L191" s="4"/>
      <c r="M191" s="4"/>
    </row>
    <row r="192" spans="1:13" s="25" customFormat="1">
      <c r="A192" s="42" t="s">
        <v>32</v>
      </c>
      <c r="B192" s="43"/>
      <c r="C192" s="44"/>
      <c r="D192" s="43"/>
      <c r="E192" s="43"/>
      <c r="F192" s="43"/>
      <c r="G192" s="4"/>
      <c r="H192" s="4"/>
      <c r="I192" s="4"/>
      <c r="J192" s="4"/>
      <c r="K192" s="4"/>
      <c r="L192" s="4"/>
      <c r="M192" s="4"/>
    </row>
    <row r="193" spans="1:13" s="25" customFormat="1">
      <c r="A193" s="45" t="s">
        <v>52</v>
      </c>
      <c r="B193" s="49">
        <v>4500</v>
      </c>
      <c r="C193" s="49">
        <v>1</v>
      </c>
      <c r="D193" s="49">
        <f t="shared" ref="D193:D196" si="78">B193*C193-E193</f>
        <v>4500</v>
      </c>
      <c r="E193" s="43"/>
      <c r="F193" s="43">
        <f t="shared" ref="F193:F196" si="79">SUM(D193:E193)</f>
        <v>4500</v>
      </c>
      <c r="G193" s="4"/>
      <c r="H193" s="4"/>
      <c r="I193" s="4"/>
      <c r="J193" s="4"/>
      <c r="K193" s="4"/>
      <c r="L193" s="4"/>
      <c r="M193" s="4"/>
    </row>
    <row r="194" spans="1:13" s="25" customFormat="1">
      <c r="A194" s="45" t="s">
        <v>53</v>
      </c>
      <c r="B194" s="49">
        <v>2000</v>
      </c>
      <c r="C194" s="49">
        <v>2</v>
      </c>
      <c r="D194" s="49">
        <f t="shared" si="78"/>
        <v>4000</v>
      </c>
      <c r="E194" s="43"/>
      <c r="F194" s="43">
        <f t="shared" si="79"/>
        <v>4000</v>
      </c>
      <c r="G194" s="4"/>
      <c r="H194" s="4"/>
      <c r="I194" s="4"/>
      <c r="J194" s="4"/>
      <c r="K194" s="4"/>
      <c r="L194" s="4"/>
      <c r="M194" s="4"/>
    </row>
    <row r="195" spans="1:13">
      <c r="A195" s="56" t="s">
        <v>54</v>
      </c>
      <c r="B195" s="51">
        <v>2500</v>
      </c>
      <c r="C195" s="49">
        <v>1</v>
      </c>
      <c r="D195" s="49">
        <f t="shared" si="78"/>
        <v>2500</v>
      </c>
      <c r="E195" s="51"/>
      <c r="F195" s="43">
        <f t="shared" si="79"/>
        <v>2500</v>
      </c>
      <c r="G195" s="19"/>
    </row>
    <row r="196" spans="1:13" s="25" customFormat="1">
      <c r="A196" s="56"/>
      <c r="B196" s="51"/>
      <c r="C196" s="49"/>
      <c r="D196" s="49">
        <f t="shared" si="78"/>
        <v>0</v>
      </c>
      <c r="E196" s="51"/>
      <c r="F196" s="43">
        <f t="shared" si="79"/>
        <v>0</v>
      </c>
      <c r="G196" s="4"/>
      <c r="H196" s="4"/>
      <c r="I196" s="4"/>
      <c r="J196" s="4"/>
      <c r="K196" s="4"/>
      <c r="L196" s="4"/>
      <c r="M196" s="4"/>
    </row>
    <row r="197" spans="1:13" s="25" customFormat="1">
      <c r="A197" s="16" t="s">
        <v>34</v>
      </c>
      <c r="B197" s="17"/>
      <c r="C197" s="18"/>
      <c r="D197" s="17">
        <f>SUM(D193:D196)</f>
        <v>11000</v>
      </c>
      <c r="E197" s="17">
        <f t="shared" ref="E197:F197" si="80">SUM(E193:E196)</f>
        <v>0</v>
      </c>
      <c r="F197" s="17">
        <f t="shared" si="80"/>
        <v>11000</v>
      </c>
      <c r="G197" s="4"/>
      <c r="H197" s="4"/>
      <c r="I197" s="4"/>
      <c r="J197" s="4"/>
      <c r="K197" s="4"/>
      <c r="L197" s="4"/>
      <c r="M197" s="4"/>
    </row>
    <row r="198" spans="1:13" s="39" customFormat="1">
      <c r="A198" s="36" t="s">
        <v>35</v>
      </c>
      <c r="B198" s="37"/>
      <c r="C198" s="38"/>
      <c r="D198" s="37">
        <f>D159+D165+D170+D175+D180+D185+D190+D197</f>
        <v>25500</v>
      </c>
      <c r="E198" s="37">
        <f t="shared" ref="E198:F198" si="81">E159+E165+E170+E175+E180+E185+E190+E197</f>
        <v>0</v>
      </c>
      <c r="F198" s="37">
        <f t="shared" si="81"/>
        <v>25500</v>
      </c>
      <c r="G198" s="4"/>
      <c r="H198" s="4"/>
      <c r="I198" s="4"/>
      <c r="J198" s="4"/>
      <c r="K198" s="4"/>
      <c r="L198" s="4"/>
      <c r="M198" s="4"/>
    </row>
    <row r="199" spans="1:13" s="25" customFormat="1">
      <c r="A199" s="29" t="s">
        <v>47</v>
      </c>
      <c r="B199" s="30"/>
      <c r="C199" s="31">
        <v>0.1</v>
      </c>
      <c r="D199" s="40">
        <f>D198*C199</f>
        <v>2550</v>
      </c>
      <c r="E199" s="40">
        <f>E198*C199</f>
        <v>0</v>
      </c>
      <c r="F199" s="14">
        <f t="shared" ref="F199" si="82">SUM(D199:E199)</f>
        <v>2550</v>
      </c>
      <c r="G199" s="4"/>
      <c r="H199" s="4"/>
      <c r="I199" s="4"/>
      <c r="J199" s="4"/>
      <c r="K199" s="4"/>
      <c r="L199" s="4"/>
      <c r="M199" s="4"/>
    </row>
    <row r="200" spans="1:13">
      <c r="A200" s="26" t="s">
        <v>38</v>
      </c>
      <c r="B200" s="27"/>
      <c r="C200" s="28"/>
      <c r="D200" s="27">
        <f>SUM(D198:D199)</f>
        <v>28050</v>
      </c>
      <c r="E200" s="27">
        <f t="shared" ref="E200:F200" si="83">SUM(E198:E199)</f>
        <v>0</v>
      </c>
      <c r="F200" s="27">
        <f t="shared" si="83"/>
        <v>28050</v>
      </c>
    </row>
  </sheetData>
  <dataValidations count="1">
    <dataValidation allowBlank="1" showErrorMessage="1" sqref="B56:C58"/>
  </dataValidations>
  <pageMargins left="0.7" right="0.7" top="0.75" bottom="0.75" header="0.3" footer="0.3"/>
  <pageSetup scale="69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Jordan (L)</vt:lpstr>
    </vt:vector>
  </TitlesOfParts>
  <Company>EcoHealth Alliance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Molly Turner</dc:creator>
  <cp:lastModifiedBy>Andrew Huff</cp:lastModifiedBy>
  <dcterms:created xsi:type="dcterms:W3CDTF">2015-08-10T15:42:21Z</dcterms:created>
  <dcterms:modified xsi:type="dcterms:W3CDTF">2015-12-07T16:45:14Z</dcterms:modified>
</cp:coreProperties>
</file>